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Posao\2023\ORA\Dokumenti\Proračun\"/>
    </mc:Choice>
  </mc:AlternateContent>
  <xr:revisionPtr revIDLastSave="0" documentId="13_ncr:1_{E4A3015B-F3F6-401F-978A-4B43018564E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40" yWindow="165" windowWidth="17880" windowHeight="12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<sst xmlns="http://schemas.openxmlformats.org/spreadsheetml/2006/main" count="4369" uniqueCount="3422">
  <si>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</si>
  <si>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</si>
  <si>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</si>
  <si>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</si>
  <si>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</si>
  <si>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</si>
  <si>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</si>
  <si>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</si>
  <si>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</si>
  <si>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</si>
  <si>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</si>
  <si>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</si>
  <si>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</si>
  <si>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</si>
  <si>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</si>
  <si>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</si>
  <si>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</si>
  <si>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</si>
  <si>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</si>
  <si>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</si>
  <si>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</si>
  <si>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</si>
  <si>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</si>
  <si>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</si>
  <si>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</si>
  <si>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</si>
  <si>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</si>
  <si>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</si>
  <si>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</si>
  <si>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</si>
  <si>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</si>
  <si>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OTOČKA RAZVOJNA AGENCIJA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</si>
  <si>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</si>
  <si>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</si>
  <si>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</si>
  <si>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</si>
  <si>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</si>
  <si>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</si>
  <si>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</si>
  <si>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</si>
  <si>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</si>
  <si>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</si>
  <si>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</si>
  <si>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</si>
  <si>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</si>
  <si>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</si>
  <si>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</si>
  <si>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</si>
  <si>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</si>
  <si>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48517 - OTOČKA RAZVOJNA AGENCIJA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</si>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</sst>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96377.8</v>
      </c>
      <c r="D2" s="6">
        <f>'PR-RAS'!E6</f>
        <v>90507.14</v>
      </c>
      <c r="E2" s="6">
        <v>0</v>
      </c>
      <c r="F2" s="6">
        <v>0</v>
      </c>
      <c r="G2" s="7">
        <f t="shared" ref="G2:G264" si="0">(B2/1000)*(C2*1+D2*2)</f>
        <v>277.39208000000002</v>
      </c>
      <c r="H2" s="7">
        <f t="shared" ref="H2:H264" si="1">ABS(C2-ROUND(C2,0))+ABS(D2-ROUND(D2,0))</f>
        <v>0.33999999999650754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96377.8</v>
      </c>
      <c r="D129" s="1">
        <f>'PR-RAS'!E133</f>
        <v>90507.14</v>
      </c>
      <c r="E129" s="1">
        <v>0</v>
      </c>
      <c r="F129" s="1">
        <v>0</v>
      </c>
      <c r="G129" s="2">
        <f t="shared" si="0"/>
        <v>35506.186240000003</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96377.8</v>
      </c>
      <c r="D130" s="1">
        <f>'PR-RAS'!E134</f>
        <v>90507.14</v>
      </c>
      <c r="E130" s="1">
        <v>0</v>
      </c>
      <c r="F130" s="1">
        <v>0</v>
      </c>
      <c r="G130" s="2">
        <f t="shared" si="0"/>
        <v>35783.578320000001</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96377.8</v>
      </c>
      <c r="D131" s="1">
        <f>'PR-RAS'!E135</f>
        <v>90507.14</v>
      </c>
      <c r="E131" s="1">
        <v>0</v>
      </c>
      <c r="F131" s="1">
        <v>0</v>
      </c>
      <c r="G131" s="2">
        <f t="shared" si="0"/>
        <v>36060.970400000006</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95603.18</v>
      </c>
      <c r="D147" s="1">
        <f>'PR-RAS'!E151</f>
        <v>88447.799999999988</v>
      </c>
      <c r="E147" s="1">
        <v>0</v>
      </c>
      <c r="F147" s="1">
        <v>0</v>
      </c>
      <c r="G147" s="2">
        <f t="shared" si="0"/>
        <v>39784.821879999996</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83560.649999999994</v>
      </c>
      <c r="D148" s="1">
        <f>'PR-RAS'!E152</f>
        <v>76910.51999999999</v>
      </c>
      <c r="E148" s="1">
        <v>0</v>
      </c>
      <c r="F148" s="1">
        <v>0</v>
      </c>
      <c r="G148" s="2">
        <f t="shared" si="0"/>
        <v>34895.108429999993</v>
      </c>
      <c r="H148" s="2">
        <f t="shared" si="1"/>
        <v>0.83000000001629815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73714.399999999994</v>
      </c>
      <c r="D149" s="1">
        <f>'PR-RAS'!E153</f>
        <v>63972.81</v>
      </c>
      <c r="E149" s="1">
        <v>0</v>
      </c>
      <c r="F149" s="1">
        <v>0</v>
      </c>
      <c r="G149" s="2">
        <f t="shared" si="0"/>
        <v>29845.682959999998</v>
      </c>
      <c r="H149" s="2">
        <f t="shared" si="1"/>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73714.399999999994</v>
      </c>
      <c r="D150" s="1">
        <f>'PR-RAS'!E154</f>
        <v>63972.81</v>
      </c>
      <c r="E150" s="1">
        <v>0</v>
      </c>
      <c r="F150" s="1">
        <v>0</v>
      </c>
      <c r="G150" s="2">
        <f t="shared" si="0"/>
        <v>30047.342979999998</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1990.84</v>
      </c>
      <c r="D154" s="1">
        <f>'PR-RAS'!E158</f>
        <v>3609.81</v>
      </c>
      <c r="E154" s="1">
        <v>0</v>
      </c>
      <c r="F154" s="1">
        <v>0</v>
      </c>
      <c r="G154" s="2">
        <f t="shared" si="0"/>
        <v>1409.2003799999998</v>
      </c>
      <c r="H154" s="2">
        <f t="shared" si="1"/>
        <v>0.35000000000013642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7855.41</v>
      </c>
      <c r="D155" s="1">
        <f>'PR-RAS'!E159</f>
        <v>9327.9</v>
      </c>
      <c r="E155" s="1">
        <v>0</v>
      </c>
      <c r="F155" s="1">
        <v>0</v>
      </c>
      <c r="G155" s="2">
        <f t="shared" si="0"/>
        <v>4082.7263399999997</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7855.41</v>
      </c>
      <c r="D157" s="1">
        <f>'PR-RAS'!E161</f>
        <v>9327.9</v>
      </c>
      <c r="E157" s="1">
        <v>0</v>
      </c>
      <c r="F157" s="1">
        <v>0</v>
      </c>
      <c r="G157" s="2">
        <f t="shared" si="0"/>
        <v>4135.7487599999995</v>
      </c>
      <c r="H157" s="2">
        <f t="shared" si="1"/>
        <v>0.51000000000021828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11023.67</v>
      </c>
      <c r="D159" s="1">
        <f>'PR-RAS'!E163</f>
        <v>11044.81</v>
      </c>
      <c r="E159" s="1">
        <v>0</v>
      </c>
      <c r="F159" s="1">
        <v>0</v>
      </c>
      <c r="G159" s="2">
        <f t="shared" si="0"/>
        <v>5231.8998200000005</v>
      </c>
      <c r="H159" s="2">
        <f t="shared" si="1"/>
        <v>0.52000000000043656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4320.1400000000003</v>
      </c>
      <c r="D160" s="1">
        <f>'PR-RAS'!E164</f>
        <v>6496.46</v>
      </c>
      <c r="E160" s="1">
        <v>0</v>
      </c>
      <c r="F160" s="1">
        <v>0</v>
      </c>
      <c r="G160" s="2">
        <f t="shared" si="0"/>
        <v>2752.7765400000003</v>
      </c>
      <c r="H160" s="2">
        <f t="shared" si="1"/>
        <v>0.6000000000003638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983.22</v>
      </c>
      <c r="D161" s="1">
        <f>'PR-RAS'!E165</f>
        <v>1501.63</v>
      </c>
      <c r="E161" s="1">
        <v>0</v>
      </c>
      <c r="F161" s="1">
        <v>0</v>
      </c>
      <c r="G161" s="2">
        <f t="shared" si="0"/>
        <v>637.83680000000004</v>
      </c>
      <c r="H161" s="2">
        <f t="shared" si="1"/>
        <v>0.58999999999991815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1960.47</v>
      </c>
      <c r="D162" s="1">
        <f>'PR-RAS'!E166</f>
        <v>2931.94</v>
      </c>
      <c r="E162" s="1">
        <v>0</v>
      </c>
      <c r="F162" s="1">
        <v>0</v>
      </c>
      <c r="G162" s="2">
        <f t="shared" si="0"/>
        <v>1259.7203500000001</v>
      </c>
      <c r="H162" s="2">
        <f t="shared" si="1"/>
        <v>0.52999999999997272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1376.45</v>
      </c>
      <c r="D163" s="1">
        <f>'PR-RAS'!E167</f>
        <v>773.75</v>
      </c>
      <c r="E163" s="1">
        <v>0</v>
      </c>
      <c r="F163" s="1">
        <v>0</v>
      </c>
      <c r="G163" s="2">
        <f t="shared" si="0"/>
        <v>473.67989999999998</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1289.1400000000001</v>
      </c>
      <c r="E164" s="1">
        <v>0</v>
      </c>
      <c r="F164" s="1">
        <v>0</v>
      </c>
      <c r="G164" s="2">
        <f t="shared" si="0"/>
        <v>420.25964000000005</v>
      </c>
      <c r="H164" s="2">
        <f t="shared" si="1"/>
        <v>0.14000000000010004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2320.85</v>
      </c>
      <c r="D165" s="1">
        <f>'PR-RAS'!E169</f>
        <v>1990.16</v>
      </c>
      <c r="E165" s="1">
        <v>0</v>
      </c>
      <c r="F165" s="1">
        <v>0</v>
      </c>
      <c r="G165" s="2">
        <f t="shared" si="0"/>
        <v>1033.3918800000001</v>
      </c>
      <c r="H165" s="2">
        <f t="shared" si="1"/>
        <v>0.3100000000001728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245.67</v>
      </c>
      <c r="D166" s="1">
        <f>'PR-RAS'!E170</f>
        <v>1316.41</v>
      </c>
      <c r="E166" s="1">
        <v>0</v>
      </c>
      <c r="F166" s="1">
        <v>0</v>
      </c>
      <c r="G166" s="2">
        <f t="shared" si="0"/>
        <v>474.95085000000006</v>
      </c>
      <c r="H166" s="2">
        <f t="shared" si="1"/>
        <v>0.74000000000009436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267.23</v>
      </c>
      <c r="D168" s="1">
        <f>'PR-RAS'!E172</f>
        <v>0</v>
      </c>
      <c r="E168" s="1">
        <v>0</v>
      </c>
      <c r="F168" s="1">
        <v>0</v>
      </c>
      <c r="G168" s="2">
        <f t="shared" si="0"/>
        <v>44.627410000000005</v>
      </c>
      <c r="H168" s="2">
        <f t="shared" si="1"/>
        <v>0.23000000000001819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1807.95</v>
      </c>
      <c r="D170" s="1">
        <f>'PR-RAS'!E174</f>
        <v>673.75</v>
      </c>
      <c r="E170" s="1">
        <v>0</v>
      </c>
      <c r="F170" s="1">
        <v>0</v>
      </c>
      <c r="G170" s="2">
        <f t="shared" si="0"/>
        <v>533.27105000000006</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3570.75</v>
      </c>
      <c r="D173" s="1">
        <f>'PR-RAS'!E177</f>
        <v>2174.0600000000004</v>
      </c>
      <c r="E173" s="1">
        <v>0</v>
      </c>
      <c r="F173" s="1">
        <v>0</v>
      </c>
      <c r="G173" s="2">
        <f t="shared" si="0"/>
        <v>1362.04564</v>
      </c>
      <c r="H173" s="2">
        <f t="shared" si="1"/>
        <v>0.31000000000040018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1039</v>
      </c>
      <c r="D174" s="1">
        <f>'PR-RAS'!E178</f>
        <v>909.03</v>
      </c>
      <c r="E174" s="1">
        <v>0</v>
      </c>
      <c r="F174" s="1">
        <v>0</v>
      </c>
      <c r="G174" s="2">
        <f t="shared" si="0"/>
        <v>494.27137999999997</v>
      </c>
      <c r="H174" s="2">
        <f t="shared" si="1"/>
        <v>2.9999999999972715E-2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63.64</v>
      </c>
      <c r="D175" s="1">
        <f>'PR-RAS'!E179</f>
        <v>0</v>
      </c>
      <c r="E175" s="1">
        <v>0</v>
      </c>
      <c r="F175" s="1">
        <v>0</v>
      </c>
      <c r="G175" s="2">
        <f t="shared" si="0"/>
        <v>11.073359999999999</v>
      </c>
      <c r="H175" s="2">
        <f t="shared" si="1"/>
        <v>0.35999999999999943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479.93</v>
      </c>
      <c r="D176" s="1">
        <f>'PR-RAS'!E180</f>
        <v>125.44</v>
      </c>
      <c r="E176" s="1">
        <v>0</v>
      </c>
      <c r="F176" s="1">
        <v>0</v>
      </c>
      <c r="G176" s="2">
        <f t="shared" si="0"/>
        <v>127.89174999999999</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530.19000000000005</v>
      </c>
      <c r="D178" s="1">
        <f>'PR-RAS'!E182</f>
        <v>0</v>
      </c>
      <c r="E178" s="1">
        <v>0</v>
      </c>
      <c r="F178" s="1">
        <v>0</v>
      </c>
      <c r="G178" s="2">
        <f t="shared" si="0"/>
        <v>93.843630000000005</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133.74</v>
      </c>
      <c r="D179" s="1">
        <f>'PR-RAS'!E183</f>
        <v>0</v>
      </c>
      <c r="E179" s="1">
        <v>0</v>
      </c>
      <c r="F179" s="1">
        <v>0</v>
      </c>
      <c r="G179" s="2">
        <f t="shared" si="0"/>
        <v>23.805720000000001</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1231.3399999999999</v>
      </c>
      <c r="D180" s="1">
        <f>'PR-RAS'!E184</f>
        <v>1114.92</v>
      </c>
      <c r="E180" s="1">
        <v>0</v>
      </c>
      <c r="F180" s="1">
        <v>0</v>
      </c>
      <c r="G180" s="2">
        <f t="shared" si="0"/>
        <v>619.55122000000006</v>
      </c>
      <c r="H180" s="2">
        <f t="shared" si="1"/>
        <v>0.41999999999984539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92.91</v>
      </c>
      <c r="D181" s="1">
        <f>'PR-RAS'!E185</f>
        <v>0</v>
      </c>
      <c r="E181" s="1">
        <v>0</v>
      </c>
      <c r="F181" s="1">
        <v>0</v>
      </c>
      <c r="G181" s="2">
        <f t="shared" si="0"/>
        <v>16.723799999999997</v>
      </c>
      <c r="H181" s="2">
        <f t="shared" si="1"/>
        <v>9.0000000000003411E-2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24.67</v>
      </c>
      <c r="E182" s="1">
        <v>0</v>
      </c>
      <c r="F182" s="1">
        <v>0</v>
      </c>
      <c r="G182" s="2">
        <f t="shared" si="0"/>
        <v>8.9305400000000006</v>
      </c>
      <c r="H182" s="2">
        <f t="shared" si="1"/>
        <v>0.32999999999999829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811.93000000000006</v>
      </c>
      <c r="D184" s="1">
        <f>'PR-RAS'!E188</f>
        <v>384.13</v>
      </c>
      <c r="E184" s="1">
        <v>0</v>
      </c>
      <c r="F184" s="1">
        <v>0</v>
      </c>
      <c r="G184" s="2">
        <f t="shared" si="0"/>
        <v>289.17477000000002</v>
      </c>
      <c r="H184" s="2">
        <f t="shared" si="1"/>
        <v>0.19999999999993179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353.04</v>
      </c>
      <c r="D186" s="1">
        <f>'PR-RAS'!E190</f>
        <v>0</v>
      </c>
      <c r="E186" s="1">
        <v>0</v>
      </c>
      <c r="F186" s="1">
        <v>0</v>
      </c>
      <c r="G186" s="2">
        <f t="shared" si="0"/>
        <v>65.312399999999997</v>
      </c>
      <c r="H186" s="2">
        <f t="shared" si="1"/>
        <v>4.0000000000020464E-2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208.11</v>
      </c>
      <c r="D187" s="1">
        <f>'PR-RAS'!E191</f>
        <v>316.5</v>
      </c>
      <c r="E187" s="1">
        <v>0</v>
      </c>
      <c r="F187" s="1">
        <v>0</v>
      </c>
      <c r="G187" s="2">
        <f t="shared" si="0"/>
        <v>156.44646</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217.6</v>
      </c>
      <c r="D191" s="1">
        <f>'PR-RAS'!E195</f>
        <v>67.63</v>
      </c>
      <c r="E191" s="1">
        <v>0</v>
      </c>
      <c r="F191" s="1">
        <v>0</v>
      </c>
      <c r="G191" s="2">
        <f t="shared" si="0"/>
        <v>67.043400000000005</v>
      </c>
      <c r="H191" s="2">
        <f t="shared" si="1"/>
        <v>0.77000000000001023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421.61</v>
      </c>
      <c r="D192" s="1">
        <f>'PR-RAS'!E196</f>
        <v>492.47</v>
      </c>
      <c r="E192" s="1">
        <v>0</v>
      </c>
      <c r="F192" s="1">
        <v>0</v>
      </c>
      <c r="G192" s="2">
        <f t="shared" si="0"/>
        <v>268.65105000000005</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421.61</v>
      </c>
      <c r="D206" s="1">
        <f>'PR-RAS'!E210</f>
        <v>492.47</v>
      </c>
      <c r="E206" s="1">
        <v>0</v>
      </c>
      <c r="F206" s="1">
        <v>0</v>
      </c>
      <c r="G206" s="2">
        <f t="shared" si="0"/>
        <v>288.34275000000002</v>
      </c>
      <c r="H206" s="2">
        <f t="shared" si="1"/>
        <v>0.86000000000001364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421.61</v>
      </c>
      <c r="D207" s="1">
        <f>'PR-RAS'!E211</f>
        <v>492.47</v>
      </c>
      <c r="E207" s="1">
        <v>0</v>
      </c>
      <c r="F207" s="1">
        <v>0</v>
      </c>
      <c r="G207" s="2">
        <f t="shared" si="0"/>
        <v>289.74930000000001</v>
      </c>
      <c r="H207" s="2">
        <f t="shared" si="1"/>
        <v>0.86000000000001364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597.25</v>
      </c>
      <c r="D248" s="1">
        <f>'PR-RAS'!E252</f>
        <v>0</v>
      </c>
      <c r="E248" s="1">
        <v>0</v>
      </c>
      <c r="F248" s="1">
        <v>0</v>
      </c>
      <c r="G248" s="2">
        <f t="shared" si="0"/>
        <v>147.52074999999999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597.25</v>
      </c>
      <c r="D255" s="1">
        <f>'PR-RAS'!E259</f>
        <v>0</v>
      </c>
      <c r="E255" s="1">
        <v>0</v>
      </c>
      <c r="F255" s="1">
        <v>0</v>
      </c>
      <c r="G255" s="2">
        <f t="shared" si="0"/>
        <v>151.70150000000001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597.25</v>
      </c>
      <c r="D256" s="1">
        <f>'PR-RAS'!E260</f>
        <v>0</v>
      </c>
      <c r="E256" s="1">
        <v>0</v>
      </c>
      <c r="F256" s="1">
        <v>0</v>
      </c>
      <c r="G256" s="2">
        <f t="shared" si="0"/>
        <v>152.29875000000001</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95603.18</v>
      </c>
      <c r="D285" s="1">
        <f>'PR-RAS'!E289</f>
        <v>88447.799999999988</v>
      </c>
      <c r="E285" s="1">
        <v>0</v>
      </c>
      <c r="F285" s="1">
        <v>0</v>
      </c>
      <c r="G285" s="2">
        <f t="shared" si="8"/>
        <v>77389.653519999978</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774.6200000000099</v>
      </c>
      <c r="D286" s="1">
        <f>'PR-RAS'!E290</f>
        <v>2059.3400000000111</v>
      </c>
      <c r="E286" s="1">
        <v>0</v>
      </c>
      <c r="F286" s="1">
        <v>0</v>
      </c>
      <c r="G286" s="2">
        <f t="shared" si="8"/>
        <v>1394.5905000000091</v>
      </c>
      <c r="H286" s="2">
        <f t="shared" si="9"/>
        <v>0.72000000000116415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5965.44</v>
      </c>
      <c r="D289" s="1">
        <f>'PR-RAS'!E293</f>
        <v>5190.82</v>
      </c>
      <c r="E289" s="1">
        <v>0</v>
      </c>
      <c r="F289" s="1">
        <v>0</v>
      </c>
      <c r="G289" s="2">
        <f t="shared" si="8"/>
        <v>4707.9590399999988</v>
      </c>
      <c r="H289" s="2">
        <f t="shared" si="9"/>
        <v>0.61999999999989086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796.07</v>
      </c>
      <c r="D345" s="1">
        <f>'PR-RAS'!E350</f>
        <v>0</v>
      </c>
      <c r="E345" s="1">
        <v>0</v>
      </c>
      <c r="F345" s="1">
        <v>0</v>
      </c>
      <c r="G345" s="2">
        <f t="shared" si="8"/>
        <v>273.84807999999998</v>
      </c>
      <c r="H345" s="2">
        <f t="shared" si="9"/>
        <v>7.0000000000050022E-2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796.07</v>
      </c>
      <c r="D358" s="1">
        <f>'PR-RAS'!E363</f>
        <v>0</v>
      </c>
      <c r="E358" s="1">
        <v>0</v>
      </c>
      <c r="F358" s="1">
        <v>0</v>
      </c>
      <c r="G358" s="2">
        <f t="shared" si="8"/>
        <v>284.19699000000003</v>
      </c>
      <c r="H358" s="2">
        <f t="shared" si="9"/>
        <v>7.0000000000050022E-2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796.07</v>
      </c>
      <c r="D364" s="1">
        <f>'PR-RAS'!E369</f>
        <v>0</v>
      </c>
      <c r="E364" s="1">
        <v>0</v>
      </c>
      <c r="F364" s="1">
        <v>0</v>
      </c>
      <c r="G364" s="2">
        <f t="shared" si="8"/>
        <v>288.97341</v>
      </c>
      <c r="H364" s="2">
        <f t="shared" si="9"/>
        <v>7.0000000000050022E-2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796.07</v>
      </c>
      <c r="D365" s="1">
        <f>'PR-RAS'!E370</f>
        <v>0</v>
      </c>
      <c r="E365" s="1">
        <v>0</v>
      </c>
      <c r="F365" s="1">
        <v>0</v>
      </c>
      <c r="G365" s="2">
        <f t="shared" si="8"/>
        <v>289.76947999999999</v>
      </c>
      <c r="H365" s="2">
        <f t="shared" si="9"/>
        <v>7.0000000000050022E-2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796.07</v>
      </c>
      <c r="D403" s="1">
        <f>'PR-RAS'!E408</f>
        <v>0</v>
      </c>
      <c r="E403" s="1">
        <v>0</v>
      </c>
      <c r="F403" s="1">
        <v>0</v>
      </c>
      <c r="G403" s="2">
        <f t="shared" si="8"/>
        <v>320.02014000000003</v>
      </c>
      <c r="H403" s="2">
        <f t="shared" si="9"/>
        <v>7.0000000000050022E-2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796.07</v>
      </c>
      <c r="E405" s="1">
        <v>0</v>
      </c>
      <c r="F405" s="1">
        <v>0</v>
      </c>
      <c r="G405" s="2">
        <f t="shared" si="8"/>
        <v>643.22456000000011</v>
      </c>
      <c r="H405" s="2">
        <f t="shared" si="9"/>
        <v>7.0000000000050022E-2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96377.8</v>
      </c>
      <c r="D407" s="1">
        <f>'PR-RAS'!E412</f>
        <v>90507.14</v>
      </c>
      <c r="E407" s="1">
        <v>0</v>
      </c>
      <c r="F407" s="1">
        <v>0</v>
      </c>
      <c r="G407" s="2">
        <f t="shared" si="8"/>
        <v>112621.18448000001</v>
      </c>
      <c r="H407" s="2">
        <f t="shared" si="9"/>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96399.25</v>
      </c>
      <c r="D408" s="1">
        <f>'PR-RAS'!E413</f>
        <v>88447.799999999988</v>
      </c>
      <c r="E408" s="1">
        <v>0</v>
      </c>
      <c r="F408" s="1">
        <v>0</v>
      </c>
      <c r="G408" s="2">
        <f t="shared" si="8"/>
        <v>111231.00394999998</v>
      </c>
      <c r="H408" s="2">
        <f t="shared" si="9"/>
        <v>0.45000000001164153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2059.3400000000111</v>
      </c>
      <c r="E409" s="1">
        <v>0</v>
      </c>
      <c r="F409" s="1">
        <v>0</v>
      </c>
      <c r="G409" s="2">
        <f t="shared" si="8"/>
        <v>1680.4214400000089</v>
      </c>
      <c r="H409" s="2">
        <f t="shared" si="9"/>
        <v>0.34000000001105946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21.44999999999709</v>
      </c>
      <c r="D410" s="1">
        <f>'PR-RAS'!E415</f>
        <v>0</v>
      </c>
      <c r="E410" s="1">
        <v>0</v>
      </c>
      <c r="F410" s="1">
        <v>0</v>
      </c>
      <c r="G410" s="2">
        <f t="shared" si="8"/>
        <v>8.7730499999988094</v>
      </c>
      <c r="H410" s="2">
        <f t="shared" si="9"/>
        <v>0.44999999999708962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5965.44</v>
      </c>
      <c r="D412" s="1">
        <f>'PR-RAS'!E417</f>
        <v>5986.8899999999994</v>
      </c>
      <c r="E412" s="1">
        <v>0</v>
      </c>
      <c r="F412" s="1">
        <v>0</v>
      </c>
      <c r="G412" s="2">
        <f t="shared" si="8"/>
        <v>7373.0194199999987</v>
      </c>
      <c r="H412" s="2">
        <f t="shared" si="9"/>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96377.8</v>
      </c>
      <c r="D633" s="1">
        <f>'PR-RAS'!E639</f>
        <v>90507.14</v>
      </c>
      <c r="E633" s="1">
        <v>0</v>
      </c>
      <c r="F633" s="1">
        <v>0</v>
      </c>
      <c r="G633" s="2">
        <f t="shared" si="10"/>
        <v>175311.79456000001</v>
      </c>
      <c r="H633" s="2">
        <f t="shared" si="11"/>
        <v>0.33999999999650754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96399.25</v>
      </c>
      <c r="D634" s="1">
        <f>'PR-RAS'!E640</f>
        <v>88447.799999999988</v>
      </c>
      <c r="E634" s="1">
        <v>0</v>
      </c>
      <c r="F634" s="1">
        <v>0</v>
      </c>
      <c r="G634" s="2">
        <f t="shared" si="10"/>
        <v>172995.64004999999</v>
      </c>
      <c r="H634" s="2">
        <f t="shared" si="11"/>
        <v>0.45000000001164153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2059.3400000000111</v>
      </c>
      <c r="E635" s="1">
        <v>0</v>
      </c>
      <c r="F635" s="1">
        <v>0</v>
      </c>
      <c r="G635" s="2">
        <f t="shared" si="10"/>
        <v>2611.2431200000142</v>
      </c>
      <c r="H635" s="2">
        <f t="shared" si="11"/>
        <v>0.34000000001105946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21.44999999999709</v>
      </c>
      <c r="D636" s="1">
        <f>'PR-RAS'!E642</f>
        <v>0</v>
      </c>
      <c r="E636" s="1">
        <v>0</v>
      </c>
      <c r="F636" s="1">
        <v>0</v>
      </c>
      <c r="G636" s="2">
        <f t="shared" si="10"/>
        <v>13.620749999998152</v>
      </c>
      <c r="H636" s="2">
        <f t="shared" si="11"/>
        <v>0.44999999999708962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5965.44</v>
      </c>
      <c r="D638" s="1">
        <f>'PR-RAS'!E644</f>
        <v>5986.8899999999994</v>
      </c>
      <c r="E638" s="1">
        <v>0</v>
      </c>
      <c r="F638" s="1">
        <v>0</v>
      </c>
      <c r="G638" s="2">
        <f t="shared" si="10"/>
        <v>11427.283139999998</v>
      </c>
      <c r="H638" s="2">
        <f t="shared" si="11"/>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5986.8899999999967</v>
      </c>
      <c r="D640" s="1">
        <f>'PR-RAS'!E646</f>
        <v>3927.5499999999884</v>
      </c>
      <c r="E640" s="1">
        <v>0</v>
      </c>
      <c r="F640" s="1">
        <v>0</v>
      </c>
      <c r="G640" s="2">
        <f t="shared" si="10"/>
        <v>8845.0316099999818</v>
      </c>
      <c r="H640" s="2">
        <f t="shared" si="11"/>
        <v>0.56000000001495209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1349.96</v>
      </c>
      <c r="D642" s="1">
        <f>'PR-RAS'!E649</f>
        <v>1329.07</v>
      </c>
      <c r="E642" s="1">
        <v>0</v>
      </c>
      <c r="F642" s="1">
        <v>0</v>
      </c>
      <c r="G642" s="2">
        <f t="shared" si="10"/>
        <v>2569.1921000000002</v>
      </c>
      <c r="H642" s="2">
        <f t="shared" si="11"/>
        <v>0.10999999999989996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96643.25</v>
      </c>
      <c r="D643" s="1">
        <f>'PR-RAS'!E650</f>
        <v>90509.13</v>
      </c>
      <c r="E643" s="1">
        <v>0</v>
      </c>
      <c r="F643" s="1">
        <v>0</v>
      </c>
      <c r="G643" s="2">
        <f t="shared" si="10"/>
        <v>178258.68942000001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96664.14</v>
      </c>
      <c r="D644" s="1">
        <f>'PR-RAS'!E651</f>
        <v>89366.75</v>
      </c>
      <c r="E644" s="1">
        <v>0</v>
      </c>
      <c r="F644" s="1">
        <v>0</v>
      </c>
      <c r="G644" s="2">
        <f t="shared" si="10"/>
        <v>177080.68252</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1329.070000000007</v>
      </c>
      <c r="D645" s="1">
        <f>'PR-RAS'!E652</f>
        <v>2471.4500000000116</v>
      </c>
      <c r="E645" s="1">
        <v>0</v>
      </c>
      <c r="F645" s="1">
        <v>0</v>
      </c>
      <c r="G645" s="2">
        <f t="shared" si="10"/>
        <v>4039.1486800000198</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1960.47</v>
      </c>
      <c r="D711" s="1">
        <f>'PR-RAS'!E718</f>
        <v>2931.93</v>
      </c>
      <c r="E711" s="1">
        <v>0</v>
      </c>
      <c r="F711" s="1">
        <v>0</v>
      </c>
      <c r="G711" s="2">
        <f t="shared" si="10"/>
        <v>5555.2743</v>
      </c>
      <c r="H711" s="2">
        <f t="shared" si="11"/>
        <v>0.54000000000019099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353.04</v>
      </c>
      <c r="D719" s="1">
        <f>'PR-RAS'!E726</f>
        <v>0</v>
      </c>
      <c r="E719" s="1">
        <v>0</v>
      </c>
      <c r="F719" s="1">
        <v>0</v>
      </c>
      <c r="G719" s="2">
        <f t="shared" si="10"/>
        <v>253.48272</v>
      </c>
      <c r="H719" s="2">
        <f t="shared" si="11"/>
        <v>4.0000000000020464E-2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597.25</v>
      </c>
      <c r="D812" s="1">
        <f>'PR-RAS'!E819</f>
        <v>0</v>
      </c>
      <c r="E812" s="1">
        <v>0</v>
      </c>
      <c r="F812" s="1">
        <v>0</v>
      </c>
      <c r="G812" s="2">
        <f t="shared" si="18"/>
        <v>484.36975000000001</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5959.0199999999995</v>
      </c>
      <c r="D984" s="6">
        <f>BILANCA!E6</f>
        <v>6603.4</v>
      </c>
      <c r="E984" s="6">
        <v>0</v>
      </c>
      <c r="F984" s="6">
        <v>0</v>
      </c>
      <c r="G984" s="7">
        <f t="shared" ref="G984:G1241" si="22">B984/1000*C984+B984/500*D984</f>
        <v>19.16582</v>
      </c>
      <c r="H984" s="7">
        <f t="shared" si="19"/>
        <v>0.41999999999916326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3867.0199999999995</v>
      </c>
      <c r="D985" s="1">
        <f>BILANCA!E7</f>
        <v>3369.0199999999995</v>
      </c>
      <c r="E985" s="1">
        <v>0</v>
      </c>
      <c r="F985" s="1">
        <v>0</v>
      </c>
      <c r="G985" s="2">
        <f t="shared" si="22"/>
        <v>21.210119999999996</v>
      </c>
      <c r="H985" s="2">
        <f t="shared" si="19"/>
        <v>3.9999999999054126E-2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3795.0699999999997</v>
      </c>
      <c r="D990" s="1">
        <f>BILANCA!E12</f>
        <v>3369.0199999999995</v>
      </c>
      <c r="E990" s="1">
        <v>0</v>
      </c>
      <c r="F990" s="1">
        <v>0</v>
      </c>
      <c r="G990" s="2">
        <f t="shared" si="22"/>
        <v>73.731769999999983</v>
      </c>
      <c r="H990" s="2">
        <f t="shared" si="19"/>
        <v>8.9999999999236024E-2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2082.4399999999996</v>
      </c>
      <c r="D997" s="1">
        <f>BILANCA!E19</f>
        <v>1656.3899999999994</v>
      </c>
      <c r="E997" s="1">
        <v>0</v>
      </c>
      <c r="F997" s="1">
        <v>0</v>
      </c>
      <c r="G997" s="2">
        <f t="shared" si="22"/>
        <v>75.533079999999984</v>
      </c>
      <c r="H997" s="2">
        <f t="shared" si="19"/>
        <v>0.82999999999901775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8712.64</v>
      </c>
      <c r="D998" s="1">
        <f>BILANCA!E20</f>
        <v>8712.64</v>
      </c>
      <c r="E998" s="1">
        <v>0</v>
      </c>
      <c r="F998" s="1">
        <v>0</v>
      </c>
      <c r="G998" s="2">
        <f t="shared" si="22"/>
        <v>392.06879999999995</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6630.2</v>
      </c>
      <c r="D1006" s="1">
        <f>BILANCA!E28</f>
        <v>7056.25</v>
      </c>
      <c r="E1006" s="1">
        <v>0</v>
      </c>
      <c r="F1006" s="1">
        <v>0</v>
      </c>
      <c r="G1006" s="2">
        <f t="shared" si="22"/>
        <v>477.08209999999997</v>
      </c>
      <c r="H1006" s="2">
        <f t="shared" si="19"/>
        <v>0.4499999999998181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1712.63</v>
      </c>
      <c r="D1023" s="1">
        <f>BILANCA!E45</f>
        <v>1712.63</v>
      </c>
      <c r="E1023" s="1">
        <v>0</v>
      </c>
      <c r="F1023" s="1">
        <v>0</v>
      </c>
      <c r="G1023" s="2">
        <f t="shared" si="22"/>
        <v>205.51560000000001</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1712.63</v>
      </c>
      <c r="D1025" s="1">
        <f>BILANCA!E47</f>
        <v>1712.63</v>
      </c>
      <c r="E1025" s="1">
        <v>0</v>
      </c>
      <c r="F1025" s="1">
        <v>0</v>
      </c>
      <c r="G1025" s="2">
        <f t="shared" si="22"/>
        <v>215.79138000000003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71.950000000000045</v>
      </c>
      <c r="D1030" s="1">
        <f>BILANCA!E52</f>
        <v>0</v>
      </c>
      <c r="E1030" s="1">
        <v>0</v>
      </c>
      <c r="F1030" s="1">
        <v>0</v>
      </c>
      <c r="G1030" s="2">
        <f t="shared" si="22"/>
        <v>3.3816500000000023</v>
      </c>
      <c r="H1030" s="2">
        <f t="shared" si="19"/>
        <v>4.9999999999954525E-2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1368.17</v>
      </c>
      <c r="D1032" s="1">
        <f>BILANCA!E54</f>
        <v>1368.17</v>
      </c>
      <c r="E1032" s="1">
        <v>0</v>
      </c>
      <c r="F1032" s="1">
        <v>0</v>
      </c>
      <c r="G1032" s="2">
        <f t="shared" si="22"/>
        <v>201.12099000000003</v>
      </c>
      <c r="H1032" s="2">
        <f t="shared" si="19"/>
        <v>0.34000000000014552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1296.22</v>
      </c>
      <c r="D1033" s="1">
        <f>BILANCA!E55</f>
        <v>1368.17</v>
      </c>
      <c r="E1033" s="1">
        <v>0</v>
      </c>
      <c r="F1033" s="1">
        <v>0</v>
      </c>
      <c r="G1033" s="2">
        <f t="shared" si="22"/>
        <v>201.62800000000001</v>
      </c>
      <c r="H1033" s="2">
        <f t="shared" si="19"/>
        <v>0.39000000000010004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2092</v>
      </c>
      <c r="D1046" s="1">
        <f>BILANCA!E68</f>
        <v>3234.3799999999997</v>
      </c>
      <c r="E1046" s="1">
        <v>0</v>
      </c>
      <c r="F1046" s="1">
        <v>0</v>
      </c>
      <c r="G1046" s="2">
        <f t="shared" si="22"/>
        <v>539.32787999999994</v>
      </c>
      <c r="H1046" s="2">
        <f t="shared" si="19"/>
        <v>0.37999999999965439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1329.07</v>
      </c>
      <c r="D1047" s="1">
        <f>BILANCA!E69</f>
        <v>2471.4499999999998</v>
      </c>
      <c r="E1047" s="1">
        <v>0</v>
      </c>
      <c r="F1047" s="1">
        <v>0</v>
      </c>
      <c r="G1047" s="2">
        <f t="shared" si="22"/>
        <v>401.40607999999997</v>
      </c>
      <c r="H1047" s="2">
        <f t="shared" si="19"/>
        <v>0.51999999999975444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1329.07</v>
      </c>
      <c r="D1048" s="1">
        <f>BILANCA!E70</f>
        <v>2471.4499999999998</v>
      </c>
      <c r="E1048" s="1">
        <v>0</v>
      </c>
      <c r="F1048" s="1">
        <v>0</v>
      </c>
      <c r="G1048" s="2">
        <f t="shared" si="22"/>
        <v>407.67804999999998</v>
      </c>
      <c r="H1048" s="2">
        <f t="shared" si="19"/>
        <v>0.51999999999975444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1329.07</v>
      </c>
      <c r="D1050" s="1">
        <f>BILANCA!E72</f>
        <v>2471.4499999999998</v>
      </c>
      <c r="E1050" s="1">
        <v>0</v>
      </c>
      <c r="F1050" s="1">
        <v>0</v>
      </c>
      <c r="G1050" s="2">
        <f t="shared" si="22"/>
        <v>420.22199000000001</v>
      </c>
      <c r="H1050" s="2">
        <f t="shared" si="19"/>
        <v>0.51999999999975444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762.93</v>
      </c>
      <c r="D1056" s="1">
        <f>BILANCA!E78</f>
        <v>762.93</v>
      </c>
      <c r="E1056" s="1">
        <v>0</v>
      </c>
      <c r="F1056" s="1">
        <v>0</v>
      </c>
      <c r="G1056" s="2">
        <f t="shared" si="22"/>
        <v>167.08166999999997</v>
      </c>
      <c r="H1056" s="2">
        <f t="shared" si="19"/>
        <v>0.14000000000010004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762.93</v>
      </c>
      <c r="D1064" s="1">
        <f>BILANCA!E86</f>
        <v>762.93</v>
      </c>
      <c r="E1064" s="1">
        <v>0</v>
      </c>
      <c r="F1064" s="1">
        <v>0</v>
      </c>
      <c r="G1064" s="2">
        <f t="shared" si="22"/>
        <v>185.39198999999999</v>
      </c>
      <c r="H1064" s="2">
        <f t="shared" si="19"/>
        <v>0.14000000000010004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5959.0200000000013</v>
      </c>
      <c r="D1152" s="1">
        <f>BILANCA!E175</f>
        <v>6603.4</v>
      </c>
      <c r="E1152" s="1">
        <v>0</v>
      </c>
      <c r="F1152" s="1">
        <v>0</v>
      </c>
      <c r="G1152" s="2">
        <f t="shared" si="22"/>
        <v>3239.02358</v>
      </c>
      <c r="H1152" s="2">
        <f t="shared" si="23"/>
        <v>0.42000000000098225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7431.77</v>
      </c>
      <c r="D1153" s="1">
        <f>BILANCA!E176</f>
        <v>6514.81</v>
      </c>
      <c r="E1153" s="1">
        <v>0</v>
      </c>
      <c r="F1153" s="1">
        <v>0</v>
      </c>
      <c r="G1153" s="2">
        <f t="shared" si="22"/>
        <v>3478.4363000000003</v>
      </c>
      <c r="H1153" s="2">
        <f t="shared" si="23"/>
        <v>0.41999999999916326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7431.77</v>
      </c>
      <c r="D1154" s="1">
        <f>BILANCA!E177</f>
        <v>6514.81</v>
      </c>
      <c r="E1154" s="1">
        <v>0</v>
      </c>
      <c r="F1154" s="1">
        <v>0</v>
      </c>
      <c r="G1154" s="2">
        <f t="shared" si="22"/>
        <v>3498.8976900000007</v>
      </c>
      <c r="H1154" s="2">
        <f t="shared" si="23"/>
        <v>0.41999999999916326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6909.22</v>
      </c>
      <c r="D1155" s="1">
        <f>BILANCA!E178</f>
        <v>5914.89</v>
      </c>
      <c r="E1155" s="1">
        <v>0</v>
      </c>
      <c r="F1155" s="1">
        <v>0</v>
      </c>
      <c r="G1155" s="2">
        <f t="shared" si="22"/>
        <v>3223.1080000000002</v>
      </c>
      <c r="H1155" s="2">
        <f t="shared" si="23"/>
        <v>0.32999999999992724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494.87</v>
      </c>
      <c r="D1156" s="1">
        <f>BILANCA!E179</f>
        <v>562.15</v>
      </c>
      <c r="E1156" s="1">
        <v>0</v>
      </c>
      <c r="F1156" s="1">
        <v>0</v>
      </c>
      <c r="G1156" s="2">
        <f t="shared" si="22"/>
        <v>280.11640999999997</v>
      </c>
      <c r="H1156" s="2">
        <f t="shared" si="23"/>
        <v>0.27999999999997272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27.68</v>
      </c>
      <c r="D1157" s="1">
        <f>BILANCA!E180</f>
        <v>37.770000000000003</v>
      </c>
      <c r="E1157" s="1">
        <v>0</v>
      </c>
      <c r="F1157" s="1">
        <v>0</v>
      </c>
      <c r="G1157" s="2">
        <f t="shared" si="22"/>
        <v>17.960279999999997</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27.68</v>
      </c>
      <c r="D1160" s="1">
        <f>BILANCA!E183</f>
        <v>37.770000000000003</v>
      </c>
      <c r="E1160" s="1">
        <v>0</v>
      </c>
      <c r="F1160" s="1">
        <v>0</v>
      </c>
      <c r="G1160" s="2">
        <f t="shared" si="22"/>
        <v>18.269939999999998</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-1472.7499999999991</v>
      </c>
      <c r="D1214" s="1">
        <f>BILANCA!E237</f>
        <v>88.589999999999691</v>
      </c>
      <c r="E1214" s="1">
        <v>0</v>
      </c>
      <c r="F1214" s="1">
        <v>0</v>
      </c>
      <c r="G1214" s="2">
        <f t="shared" si="22"/>
        <v>-299.27666999999997</v>
      </c>
      <c r="H1214" s="2">
        <f t="shared" si="23"/>
        <v>0.66000000000121872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4514.1400000000003</v>
      </c>
      <c r="D1215" s="1">
        <f>BILANCA!E238</f>
        <v>4016.14</v>
      </c>
      <c r="E1215" s="1">
        <v>0</v>
      </c>
      <c r="F1215" s="1">
        <v>0</v>
      </c>
      <c r="G1215" s="2">
        <f t="shared" si="22"/>
        <v>2910.76944</v>
      </c>
      <c r="H1215" s="2">
        <f t="shared" si="23"/>
        <v>0.28000000000020009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4514.1400000000003</v>
      </c>
      <c r="D1216" s="1">
        <f>BILANCA!E239</f>
        <v>4016.14</v>
      </c>
      <c r="E1216" s="1">
        <v>0</v>
      </c>
      <c r="F1216" s="1">
        <v>0</v>
      </c>
      <c r="G1216" s="2">
        <f t="shared" si="22"/>
        <v>2923.3158600000002</v>
      </c>
      <c r="H1216" s="2">
        <f t="shared" si="23"/>
        <v>0.28000000000020009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129.33000000000001</v>
      </c>
      <c r="D1217" s="1">
        <f>BILANCA!E240</f>
        <v>129.33000000000001</v>
      </c>
      <c r="E1217" s="1">
        <v>0</v>
      </c>
      <c r="F1217" s="1">
        <v>0</v>
      </c>
      <c r="G1217" s="2">
        <f t="shared" si="22"/>
        <v>90.789660000000012</v>
      </c>
      <c r="H1217" s="2">
        <f t="shared" si="23"/>
        <v>0.66000000000002501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4384.8100000000004</v>
      </c>
      <c r="D1218" s="1">
        <f>BILANCA!E241</f>
        <v>3886.81</v>
      </c>
      <c r="E1218" s="1">
        <v>0</v>
      </c>
      <c r="F1218" s="1">
        <v>0</v>
      </c>
      <c r="G1218" s="2">
        <f t="shared" si="22"/>
        <v>2857.2310499999999</v>
      </c>
      <c r="H1218" s="2">
        <f t="shared" si="23"/>
        <v>0.37999999999965439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-5986.8899999999994</v>
      </c>
      <c r="D1222" s="1">
        <f>BILANCA!E245</f>
        <v>-3927.55</v>
      </c>
      <c r="E1222" s="1">
        <v>0</v>
      </c>
      <c r="F1222" s="1">
        <v>0</v>
      </c>
      <c r="G1222" s="2">
        <f t="shared" si="22"/>
        <v>-3308.2356099999997</v>
      </c>
      <c r="H1222" s="2">
        <f t="shared" si="23"/>
        <v>0.56000000000040018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5986.8899999999994</v>
      </c>
      <c r="D1227" s="1">
        <f>BILANCA!E250</f>
        <v>3927.55</v>
      </c>
      <c r="E1227" s="1">
        <v>0</v>
      </c>
      <c r="F1227" s="1">
        <v>0</v>
      </c>
      <c r="G1227" s="2">
        <f t="shared" si="22"/>
        <v>3377.4455600000001</v>
      </c>
      <c r="H1227" s="2">
        <f t="shared" si="23"/>
        <v>0.56000000000040018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5190.82</v>
      </c>
      <c r="D1228" s="1">
        <f>BILANCA!E251</f>
        <v>3131.48</v>
      </c>
      <c r="E1228" s="1">
        <v>0</v>
      </c>
      <c r="F1228" s="1">
        <v>0</v>
      </c>
      <c r="G1228" s="2">
        <f t="shared" si="22"/>
        <v>2806.1760999999997</v>
      </c>
      <c r="H1228" s="2">
        <f t="shared" si="23"/>
        <v>0.66000000000030923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796.07</v>
      </c>
      <c r="D1229" s="1">
        <f>BILANCA!E252</f>
        <v>796.07</v>
      </c>
      <c r="E1229" s="1">
        <v>0</v>
      </c>
      <c r="F1229" s="1">
        <v>0</v>
      </c>
      <c r="G1229" s="2">
        <f t="shared" si="22"/>
        <v>587.49966000000006</v>
      </c>
      <c r="H1229" s="2">
        <f t="shared" si="23"/>
        <v>0.14000000000010004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762.93</v>
      </c>
      <c r="D1244" s="1">
        <f>BILANCA!E268</f>
        <v>762.93</v>
      </c>
      <c r="E1244" s="1">
        <v>0</v>
      </c>
      <c r="F1244" s="1">
        <v>0</v>
      </c>
      <c r="G1244" s="2">
        <f t="shared" si="24"/>
        <v>597.37419</v>
      </c>
      <c r="H1244" s="2">
        <f t="shared" si="23"/>
        <v>0.14000000000010004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7431.77</v>
      </c>
      <c r="D1264" s="1">
        <f>BILANCA!E288</f>
        <v>6514.81</v>
      </c>
      <c r="E1264" s="1">
        <v>0</v>
      </c>
      <c r="F1264" s="1">
        <v>0</v>
      </c>
      <c r="G1264" s="2">
        <f t="shared" si="24"/>
        <v>5749.6505900000011</v>
      </c>
      <c r="H1264" s="2">
        <f t="shared" si="23"/>
        <v>0.41999999999916326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96399.25</v>
      </c>
      <c r="D1329" s="1">
        <f>'RAS-funkcijski'!E35</f>
        <v>88447.8</v>
      </c>
      <c r="E1329" s="1">
        <v>0</v>
      </c>
      <c r="F1329" s="1">
        <v>0</v>
      </c>
      <c r="G1329" s="2">
        <f t="shared" si="24"/>
        <v>8472.1403499999997</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96399.25</v>
      </c>
      <c r="D1355" s="1">
        <f>'RAS-funkcijski'!E61</f>
        <v>88447.8</v>
      </c>
      <c r="E1355" s="1">
        <v>0</v>
      </c>
      <c r="F1355" s="1">
        <v>0</v>
      </c>
      <c r="G1355" s="2">
        <f t="shared" si="24"/>
        <v>15577.806450000002</v>
      </c>
      <c r="H1355" s="2">
        <f t="shared" si="27"/>
        <v>0.44999999999708962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96399.25</v>
      </c>
      <c r="D1359" s="1">
        <f>'RAS-funkcijski'!E65</f>
        <v>88447.8</v>
      </c>
      <c r="E1359" s="1">
        <v>0</v>
      </c>
      <c r="F1359" s="1">
        <v>0</v>
      </c>
      <c r="G1359" s="2">
        <f t="shared" si="24"/>
        <v>16670.985850000001</v>
      </c>
      <c r="H1359" s="2">
        <f t="shared" si="27"/>
        <v>0.44999999999708962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96399.25</v>
      </c>
      <c r="D1435" s="13">
        <f>'RAS-funkcijski'!E141</f>
        <v>88447.8</v>
      </c>
      <c r="E1435" s="13">
        <v>0</v>
      </c>
      <c r="F1435" s="13">
        <v>0</v>
      </c>
      <c r="G1435" s="14">
        <f t="shared" si="24"/>
        <v>37441.394450000007</v>
      </c>
      <c r="H1435" s="14">
        <f t="shared" si="27"/>
        <v>0.44999999999708962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7431.78</v>
      </c>
      <c r="D1480" s="6"/>
      <c r="E1480" s="6">
        <v>0</v>
      </c>
      <c r="F1480" s="6">
        <v>0</v>
      </c>
      <c r="G1480" s="7">
        <f t="shared" ref="G1480:G1580" si="34">B1480/1000*C1480</f>
        <v>7.4317799999999998</v>
      </c>
      <c r="H1480" s="7">
        <f t="shared" ref="H1480:H1580" si="35">ABS(C1480-ROUND(C1480,0))</f>
        <v>0.22000000000025466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88422.35</v>
      </c>
      <c r="D1481" s="1">
        <v>0</v>
      </c>
      <c r="E1481" s="1">
        <v>0</v>
      </c>
      <c r="F1481" s="1">
        <v>0</v>
      </c>
      <c r="G1481" s="2">
        <f t="shared" si="34"/>
        <v>176.84470000000002</v>
      </c>
      <c r="H1481" s="2">
        <f t="shared" si="35"/>
        <v>0.35000000000582077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88422.35</v>
      </c>
      <c r="D1483" s="1">
        <v>0</v>
      </c>
      <c r="E1483" s="1">
        <v>0</v>
      </c>
      <c r="F1483" s="1">
        <v>0</v>
      </c>
      <c r="G1483" s="2">
        <f t="shared" si="34"/>
        <v>353.68940000000003</v>
      </c>
      <c r="H1483" s="2">
        <f t="shared" si="35"/>
        <v>0.35000000000582077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76910.52</v>
      </c>
      <c r="D1484" s="1">
        <v>0</v>
      </c>
      <c r="E1484" s="1">
        <v>0</v>
      </c>
      <c r="F1484" s="1">
        <v>0</v>
      </c>
      <c r="G1484" s="2">
        <f t="shared" si="34"/>
        <v>384.55260000000004</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11019.36</v>
      </c>
      <c r="D1485" s="1">
        <v>0</v>
      </c>
      <c r="E1485" s="1">
        <v>0</v>
      </c>
      <c r="F1485" s="1">
        <v>0</v>
      </c>
      <c r="G1485" s="2">
        <f t="shared" si="34"/>
        <v>66.116160000000008</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492.47</v>
      </c>
      <c r="D1486" s="1">
        <v>0</v>
      </c>
      <c r="E1486" s="1">
        <v>0</v>
      </c>
      <c r="F1486" s="1">
        <v>0</v>
      </c>
      <c r="G1486" s="2">
        <f t="shared" si="34"/>
        <v>3.4472900000000002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89339.32</v>
      </c>
      <c r="D1499" s="1">
        <v>0</v>
      </c>
      <c r="E1499" s="1">
        <v>0</v>
      </c>
      <c r="F1499" s="1">
        <v>0</v>
      </c>
      <c r="G1499" s="2">
        <f t="shared" si="34"/>
        <v>1786.7864000000002</v>
      </c>
      <c r="H1499" s="2">
        <f t="shared" si="35"/>
        <v>0.32000000000698492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89339.32</v>
      </c>
      <c r="D1501" s="1">
        <v>0</v>
      </c>
      <c r="E1501" s="1">
        <v>0</v>
      </c>
      <c r="F1501" s="1">
        <v>0</v>
      </c>
      <c r="G1501" s="2">
        <f t="shared" si="34"/>
        <v>1965.46504</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77904.86</v>
      </c>
      <c r="D1502" s="1">
        <v>0</v>
      </c>
      <c r="E1502" s="1">
        <v>0</v>
      </c>
      <c r="F1502" s="1">
        <v>0</v>
      </c>
      <c r="G1502" s="2">
        <f t="shared" si="34"/>
        <v>1791.81178</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10952.08</v>
      </c>
      <c r="D1503" s="1">
        <v>0</v>
      </c>
      <c r="E1503" s="1">
        <v>0</v>
      </c>
      <c r="F1503" s="1">
        <v>0</v>
      </c>
      <c r="G1503" s="2">
        <f t="shared" si="34"/>
        <v>262.84992</v>
      </c>
      <c r="H1503" s="2">
        <f t="shared" si="35"/>
        <v>7.999999999992724E-2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482.38</v>
      </c>
      <c r="D1504" s="1">
        <v>0</v>
      </c>
      <c r="E1504" s="1">
        <v>0</v>
      </c>
      <c r="F1504" s="1">
        <v>0</v>
      </c>
      <c r="G1504" s="2">
        <f t="shared" si="34"/>
        <v>12.0595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6514.8099999999977</v>
      </c>
      <c r="D1517" s="1">
        <v>0</v>
      </c>
      <c r="E1517" s="1">
        <v>0</v>
      </c>
      <c r="F1517" s="1">
        <v>0</v>
      </c>
      <c r="G1517" s="2">
        <f t="shared" si="34"/>
        <v>247.56277999999992</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6514.81</v>
      </c>
      <c r="D1576" s="1">
        <v>0</v>
      </c>
      <c r="E1576" s="1">
        <v>0</v>
      </c>
      <c r="F1576" s="1">
        <v>0</v>
      </c>
      <c r="G1576" s="2">
        <f t="shared" si="34"/>
        <v>631.93657000000007</v>
      </c>
      <c r="H1576" s="2">
        <f t="shared" si="35"/>
        <v>0.18999999999959982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6514.81</v>
      </c>
      <c r="D1578" s="1">
        <v>0</v>
      </c>
      <c r="E1578" s="1">
        <v>0</v>
      </c>
      <c r="F1578" s="1">
        <v>0</v>
      </c>
      <c r="G1578" s="2">
        <f t="shared" si="34"/>
        <v>644.9661900000001</v>
      </c>
      <c r="H1578" s="2">
        <f t="shared" si="35"/>
        <v>0.18999999999959982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48517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96377.8</v>
      </c>
      <c r="I16" s="170">
        <f>'PR-RAS'!E6</f>
        <v>90507.14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95603.18</v>
      </c>
      <c r="I17" s="170">
        <f>'PR-RAS'!E151</f>
        <v>88447.799999999988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5986.8899999999967</v>
      </c>
      <c r="I19" s="171">
        <f>'PR-RAS'!E646</f>
        <v>3927.5499999999884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3867.0199999999995</v>
      </c>
      <c r="I20" s="173">
        <f>BILANCA!E7</f>
        <v>3369.0199999999995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2092</v>
      </c>
      <c r="I21" s="175">
        <f>BILANCA!E68</f>
        <v>3234.3799999999997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7431.77</v>
      </c>
      <c r="I22" s="175">
        <f>BILANCA!E176</f>
        <v>6514.81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-1472.7499999999991</v>
      </c>
      <c r="I23" s="177">
        <f>BILANCA!E237</f>
        <v>88.589999999999691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96399.25</v>
      </c>
      <c r="I25" s="175">
        <f>'RAS-funkcijski'!E35</f>
        <v>88447.8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96399.25</v>
      </c>
      <c r="I28" s="179">
        <f>'RAS-funkcijski'!E141</f>
        <v>88447.8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7431.78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6514.8099999999977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6514.81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96377.8</v>
      </c>
      <c r="E6" s="51">
        <f>E7+E44+E50+E82+E106+E124+E133+E139</f>
        <v>90507.14</v>
      </c>
      <c r="F6" s="52">
        <f t="shared" ref="F6:F131" si="0">IF(D6&lt;&gt;0,IF(E6/D6&gt;=100,"&gt;&gt;100",E6/D6*100),"-")</f>
        <v>93.908700966405121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96377.8</v>
      </c>
      <c r="E133" s="51">
        <f t="shared" si="30"/>
        <v>90507.14</v>
      </c>
      <c r="F133" s="52">
        <f t="shared" ref="F133:F223" si="31">IF(D133&lt;&gt;0,IF(E133/D133&gt;=100,"&gt;&gt;100",E133/D133*100),"-")</f>
        <v>93.908700966405121</v>
      </c>
    </row>
    <row r="134" spans="1:6" ht="24" x14ac:dyDescent="0.2">
      <c r="A134" s="53">
        <v>671</v>
      </c>
      <c r="B134" s="232" t="s">
        <v>314</v>
      </c>
      <c r="C134" s="50" t="s">
        <v>315</v>
      </c>
      <c r="D134" s="51">
        <f t="shared" ref="D134:E134" si="32">SUM(D135:D137)</f>
        <v>96377.8</v>
      </c>
      <c r="E134" s="51">
        <f t="shared" si="32"/>
        <v>90507.14</v>
      </c>
      <c r="F134" s="52">
        <f t="shared" si="31"/>
        <v>93.908700966405121</v>
      </c>
    </row>
    <row r="135" spans="1:6" ht="12.75" customHeight="1" x14ac:dyDescent="0.2">
      <c r="A135" s="53">
        <v>6711</v>
      </c>
      <c r="B135" s="85" t="s">
        <v>316</v>
      </c>
      <c r="C135" s="50" t="s">
        <v>317</v>
      </c>
      <c r="D135" s="242">
        <v>96377.8</v>
      </c>
      <c r="E135" s="242">
        <v>90507.14</v>
      </c>
      <c r="F135" s="52">
        <f t="shared" si="31"/>
        <v>93.908700966405121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95603.18</v>
      </c>
      <c r="E151" s="51">
        <f t="shared" si="35"/>
        <v>88447.799999999988</v>
      </c>
      <c r="F151" s="52">
        <f t="shared" si="31"/>
        <v>92.515541847038975</v>
      </c>
    </row>
    <row r="152" spans="1:6" ht="12.75" customHeight="1" x14ac:dyDescent="0.2">
      <c r="A152" s="53">
        <v>31</v>
      </c>
      <c r="B152" s="85" t="s">
        <v>349</v>
      </c>
      <c r="C152" s="50" t="s">
        <v>350</v>
      </c>
      <c r="D152" s="51">
        <f t="shared" ref="D152:E152" si="36">D153+D158+D159</f>
        <v>83560.649999999994</v>
      </c>
      <c r="E152" s="51">
        <f t="shared" si="36"/>
        <v>76910.51999999999</v>
      </c>
      <c r="F152" s="52">
        <f t="shared" si="31"/>
        <v>92.041553051585879</v>
      </c>
    </row>
    <row r="153" spans="1:6" ht="12.75" customHeight="1" x14ac:dyDescent="0.2">
      <c r="A153" s="53">
        <v>311</v>
      </c>
      <c r="B153" s="85" t="s">
        <v>351</v>
      </c>
      <c r="C153" s="50" t="s">
        <v>352</v>
      </c>
      <c r="D153" s="51">
        <f t="shared" ref="D153:E153" si="37">SUM(D154:D157)</f>
        <v>73714.399999999994</v>
      </c>
      <c r="E153" s="51">
        <f t="shared" si="37"/>
        <v>63972.81</v>
      </c>
      <c r="F153" s="52">
        <f t="shared" si="31"/>
        <v>86.784685217542304</v>
      </c>
    </row>
    <row r="154" spans="1:6" ht="12.75" customHeight="1" x14ac:dyDescent="0.2">
      <c r="A154" s="53">
        <v>3111</v>
      </c>
      <c r="B154" s="85" t="s">
        <v>353</v>
      </c>
      <c r="C154" s="50" t="s">
        <v>354</v>
      </c>
      <c r="D154" s="242">
        <v>73714.399999999994</v>
      </c>
      <c r="E154" s="242">
        <v>63972.81</v>
      </c>
      <c r="F154" s="52">
        <f t="shared" si="31"/>
        <v>86.784685217542304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1990.84</v>
      </c>
      <c r="E158" s="242">
        <v>3609.81</v>
      </c>
      <c r="F158" s="52">
        <f t="shared" si="31"/>
        <v>181.32094995077455</v>
      </c>
    </row>
    <row r="159" spans="1:6" ht="12.75" customHeight="1" x14ac:dyDescent="0.2">
      <c r="A159" s="53">
        <v>313</v>
      </c>
      <c r="B159" s="85" t="s">
        <v>363</v>
      </c>
      <c r="C159" s="50" t="s">
        <v>364</v>
      </c>
      <c r="D159" s="51">
        <f t="shared" ref="D159:E159" si="38">SUM(D160:D162)</f>
        <v>7855.41</v>
      </c>
      <c r="E159" s="51">
        <f t="shared" si="38"/>
        <v>9327.9</v>
      </c>
      <c r="F159" s="52">
        <f t="shared" si="31"/>
        <v>118.74491592418472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7855.41</v>
      </c>
      <c r="E161" s="242">
        <v>9327.9</v>
      </c>
      <c r="F161" s="52">
        <f t="shared" si="31"/>
        <v>118.74491592418472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11023.67</v>
      </c>
      <c r="E163" s="51">
        <f t="shared" si="39"/>
        <v>11044.81</v>
      </c>
      <c r="F163" s="52">
        <f t="shared" si="31"/>
        <v>100.19176916580412</v>
      </c>
    </row>
    <row r="164" spans="1:6" ht="12.75" customHeight="1" x14ac:dyDescent="0.2">
      <c r="A164" s="53">
        <v>321</v>
      </c>
      <c r="B164" s="85" t="s">
        <v>372</v>
      </c>
      <c r="C164" s="50" t="s">
        <v>373</v>
      </c>
      <c r="D164" s="51">
        <f t="shared" ref="D164:E164" si="40">SUM(D165:D168)</f>
        <v>4320.1400000000003</v>
      </c>
      <c r="E164" s="51">
        <f t="shared" si="40"/>
        <v>6496.46</v>
      </c>
      <c r="F164" s="52">
        <f t="shared" si="31"/>
        <v>150.3761452175161</v>
      </c>
    </row>
    <row r="165" spans="1:6" ht="12.75" customHeight="1" x14ac:dyDescent="0.2">
      <c r="A165" s="53">
        <v>3211</v>
      </c>
      <c r="B165" s="85" t="s">
        <v>374</v>
      </c>
      <c r="C165" s="50" t="s">
        <v>375</v>
      </c>
      <c r="D165" s="242">
        <v>983.22</v>
      </c>
      <c r="E165" s="242">
        <v>1501.63</v>
      </c>
      <c r="F165" s="52">
        <f t="shared" si="31"/>
        <v>152.72573788165417</v>
      </c>
    </row>
    <row r="166" spans="1:6" ht="12.75" customHeight="1" x14ac:dyDescent="0.2">
      <c r="A166" s="53">
        <v>3212</v>
      </c>
      <c r="B166" s="85" t="s">
        <v>376</v>
      </c>
      <c r="C166" s="50" t="s">
        <v>377</v>
      </c>
      <c r="D166" s="242">
        <v>1960.47</v>
      </c>
      <c r="E166" s="242">
        <v>2931.94</v>
      </c>
      <c r="F166" s="52">
        <f t="shared" si="31"/>
        <v>149.55291333200714</v>
      </c>
    </row>
    <row r="167" spans="1:6" ht="12.75" customHeight="1" x14ac:dyDescent="0.2">
      <c r="A167" s="53">
        <v>3213</v>
      </c>
      <c r="B167" s="85" t="s">
        <v>378</v>
      </c>
      <c r="C167" s="50" t="s">
        <v>379</v>
      </c>
      <c r="D167" s="242">
        <v>1376.45</v>
      </c>
      <c r="E167" s="242">
        <v>773.75</v>
      </c>
      <c r="F167" s="52">
        <f t="shared" si="31"/>
        <v>56.213447637037305</v>
      </c>
    </row>
    <row r="168" spans="1:6" ht="12.75" customHeight="1" x14ac:dyDescent="0.2">
      <c r="A168" s="53">
        <v>3214</v>
      </c>
      <c r="B168" s="85" t="s">
        <v>380</v>
      </c>
      <c r="C168" s="50" t="s">
        <v>381</v>
      </c>
      <c r="D168" s="242">
        <v>0</v>
      </c>
      <c r="E168" s="242">
        <v>1289.1400000000001</v>
      </c>
      <c r="F168" s="52" t="str">
        <f t="shared" si="31"/>
        <v>-</v>
      </c>
    </row>
    <row r="169" spans="1:6" ht="12.75" customHeight="1" x14ac:dyDescent="0.2">
      <c r="A169" s="53">
        <v>322</v>
      </c>
      <c r="B169" s="85" t="s">
        <v>382</v>
      </c>
      <c r="C169" s="50" t="s">
        <v>383</v>
      </c>
      <c r="D169" s="51">
        <f t="shared" ref="D169:E169" si="41">SUM(D170:D176)</f>
        <v>2320.85</v>
      </c>
      <c r="E169" s="51">
        <f t="shared" si="41"/>
        <v>1990.16</v>
      </c>
      <c r="F169" s="52">
        <f t="shared" si="31"/>
        <v>85.751341103475028</v>
      </c>
    </row>
    <row r="170" spans="1:6" ht="12.75" customHeight="1" x14ac:dyDescent="0.2">
      <c r="A170" s="53">
        <v>3221</v>
      </c>
      <c r="B170" s="85" t="s">
        <v>384</v>
      </c>
      <c r="C170" s="50" t="s">
        <v>385</v>
      </c>
      <c r="D170" s="242">
        <v>245.67</v>
      </c>
      <c r="E170" s="242">
        <v>1316.41</v>
      </c>
      <c r="F170" s="52">
        <f t="shared" si="31"/>
        <v>535.84483249888069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267.23</v>
      </c>
      <c r="E172" s="242">
        <v>0</v>
      </c>
      <c r="F172" s="52">
        <f t="shared" si="31"/>
        <v>0</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1807.95</v>
      </c>
      <c r="E174" s="242">
        <v>673.75</v>
      </c>
      <c r="F174" s="52">
        <f t="shared" si="31"/>
        <v>37.265964213612101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3570.75</v>
      </c>
      <c r="E177" s="51">
        <f t="shared" si="42"/>
        <v>2174.0600000000004</v>
      </c>
      <c r="F177" s="52">
        <f t="shared" si="31"/>
        <v>60.885248197157473</v>
      </c>
    </row>
    <row r="178" spans="1:6" ht="12.75" customHeight="1" x14ac:dyDescent="0.2">
      <c r="A178" s="53">
        <v>3231</v>
      </c>
      <c r="B178" s="85" t="s">
        <v>400</v>
      </c>
      <c r="C178" s="50" t="s">
        <v>401</v>
      </c>
      <c r="D178" s="242">
        <v>1039</v>
      </c>
      <c r="E178" s="242">
        <v>909.03</v>
      </c>
      <c r="F178" s="52">
        <f t="shared" si="31"/>
        <v>87.490856592877762</v>
      </c>
    </row>
    <row r="179" spans="1:6" ht="12.75" customHeight="1" x14ac:dyDescent="0.2">
      <c r="A179" s="53">
        <v>3232</v>
      </c>
      <c r="B179" s="85" t="s">
        <v>402</v>
      </c>
      <c r="C179" s="50" t="s">
        <v>403</v>
      </c>
      <c r="D179" s="242">
        <v>63.64</v>
      </c>
      <c r="E179" s="242">
        <v>0</v>
      </c>
      <c r="F179" s="52">
        <f t="shared" si="31"/>
        <v>0</v>
      </c>
    </row>
    <row r="180" spans="1:6" ht="12.75" customHeight="1" x14ac:dyDescent="0.2">
      <c r="A180" s="53">
        <v>3233</v>
      </c>
      <c r="B180" s="85" t="s">
        <v>404</v>
      </c>
      <c r="C180" s="50" t="s">
        <v>405</v>
      </c>
      <c r="D180" s="242">
        <v>479.93</v>
      </c>
      <c r="E180" s="242">
        <v>125.44</v>
      </c>
      <c r="F180" s="52">
        <f t="shared" si="31"/>
        <v>26.137145000312543</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530.19000000000005</v>
      </c>
      <c r="E182" s="242">
        <v>0</v>
      </c>
      <c r="F182" s="52">
        <f t="shared" si="31"/>
        <v>0</v>
      </c>
    </row>
    <row r="183" spans="1:6" ht="12.75" customHeight="1" x14ac:dyDescent="0.2">
      <c r="A183" s="53">
        <v>3236</v>
      </c>
      <c r="B183" s="85" t="s">
        <v>410</v>
      </c>
      <c r="C183" s="50" t="s">
        <v>411</v>
      </c>
      <c r="D183" s="242">
        <v>133.74</v>
      </c>
      <c r="E183" s="242">
        <v>0</v>
      </c>
      <c r="F183" s="52">
        <f t="shared" si="31"/>
        <v>0</v>
      </c>
    </row>
    <row r="184" spans="1:6" ht="12.75" customHeight="1" x14ac:dyDescent="0.2">
      <c r="A184" s="53">
        <v>3237</v>
      </c>
      <c r="B184" s="85" t="s">
        <v>412</v>
      </c>
      <c r="C184" s="50" t="s">
        <v>413</v>
      </c>
      <c r="D184" s="242">
        <v>1231.3399999999999</v>
      </c>
      <c r="E184" s="242">
        <v>1114.92</v>
      </c>
      <c r="F184" s="52">
        <f t="shared" si="31"/>
        <v>90.545259635843891</v>
      </c>
    </row>
    <row r="185" spans="1:6" ht="12.75" customHeight="1" x14ac:dyDescent="0.2">
      <c r="A185" s="53">
        <v>3238</v>
      </c>
      <c r="B185" s="85" t="s">
        <v>414</v>
      </c>
      <c r="C185" s="50" t="s">
        <v>415</v>
      </c>
      <c r="D185" s="242">
        <v>92.91</v>
      </c>
      <c r="E185" s="242">
        <v>0</v>
      </c>
      <c r="F185" s="52">
        <f t="shared" si="31"/>
        <v>0</v>
      </c>
    </row>
    <row r="186" spans="1:6" ht="12.75" customHeight="1" x14ac:dyDescent="0.2">
      <c r="A186" s="53">
        <v>3239</v>
      </c>
      <c r="B186" s="85" t="s">
        <v>416</v>
      </c>
      <c r="C186" s="50" t="s">
        <v>417</v>
      </c>
      <c r="D186" s="242">
        <v>0</v>
      </c>
      <c r="E186" s="242">
        <v>24.67</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811.93000000000006</v>
      </c>
      <c r="E188" s="51">
        <f t="shared" si="43"/>
        <v>384.13</v>
      </c>
      <c r="F188" s="52">
        <f t="shared" si="31"/>
        <v>47.310728757405194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353.04</v>
      </c>
      <c r="E190" s="242">
        <v>0</v>
      </c>
      <c r="F190" s="52">
        <f t="shared" si="31"/>
        <v>0</v>
      </c>
    </row>
    <row r="191" spans="1:6" ht="12.75" customHeight="1" x14ac:dyDescent="0.2">
      <c r="A191" s="53">
        <v>3293</v>
      </c>
      <c r="B191" s="85" t="s">
        <v>426</v>
      </c>
      <c r="C191" s="50" t="s">
        <v>427</v>
      </c>
      <c r="D191" s="242">
        <v>208.11</v>
      </c>
      <c r="E191" s="242">
        <v>316.5</v>
      </c>
      <c r="F191" s="52">
        <f t="shared" si="31"/>
        <v>152.08303301138818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33.18</v>
      </c>
      <c r="E193" s="242">
        <v>0</v>
      </c>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217.6</v>
      </c>
      <c r="E195" s="242">
        <v>67.63</v>
      </c>
      <c r="F195" s="52">
        <f t="shared" si="31"/>
        <v>31.079963235294116</v>
      </c>
    </row>
    <row r="196" spans="1:6" ht="12.75" customHeight="1" x14ac:dyDescent="0.2">
      <c r="A196" s="53">
        <v>34</v>
      </c>
      <c r="B196" s="232" t="s">
        <v>436</v>
      </c>
      <c r="C196" s="50" t="s">
        <v>437</v>
      </c>
      <c r="D196" s="51">
        <f t="shared" ref="D196:E196" si="44">D197+D202+D210</f>
        <v>421.61</v>
      </c>
      <c r="E196" s="51">
        <f t="shared" si="44"/>
        <v>492.47</v>
      </c>
      <c r="F196" s="52">
        <f t="shared" si="31"/>
        <v>116.80700173145799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421.61</v>
      </c>
      <c r="E210" s="51">
        <f t="shared" si="47"/>
        <v>492.47</v>
      </c>
      <c r="F210" s="52">
        <f t="shared" si="31"/>
        <v>116.80700173145799</v>
      </c>
    </row>
    <row r="211" spans="1:6" ht="12.75" customHeight="1" x14ac:dyDescent="0.2">
      <c r="A211" s="53">
        <v>3431</v>
      </c>
      <c r="B211" s="232" t="s">
        <v>466</v>
      </c>
      <c r="C211" s="50" t="s">
        <v>467</v>
      </c>
      <c r="D211" s="242">
        <v>421.61</v>
      </c>
      <c r="E211" s="242">
        <v>492.47</v>
      </c>
      <c r="F211" s="52">
        <f t="shared" si="31"/>
        <v>116.80700173145799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597.25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597.25</v>
      </c>
      <c r="E259" s="51">
        <f t="shared" si="66"/>
        <v>0</v>
      </c>
      <c r="F259" s="52">
        <f t="shared" ref="F259:F262" si="67">IF(D259&lt;&gt;0,IF(E259/D259&gt;=100,"&gt;&gt;100",E259/D259*100),"-")</f>
        <v>0</v>
      </c>
    </row>
    <row r="260" spans="1:6" ht="12.75" customHeight="1" x14ac:dyDescent="0.2">
      <c r="A260" s="53">
        <v>3721</v>
      </c>
      <c r="B260" s="85" t="s">
        <v>560</v>
      </c>
      <c r="C260" s="50" t="s">
        <v>561</v>
      </c>
      <c r="D260" s="242">
        <v>597.25</v>
      </c>
      <c r="E260" s="242">
        <v>0</v>
      </c>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95603.18</v>
      </c>
      <c r="E289" s="51">
        <f t="shared" si="79"/>
        <v>88447.799999999988</v>
      </c>
      <c r="F289" s="52">
        <f t="shared" si="76"/>
        <v>92.515541847038975</v>
      </c>
    </row>
    <row r="290" spans="1:6" ht="12.75" customHeight="1" x14ac:dyDescent="0.2">
      <c r="A290" s="53" t="s">
        <v>609</v>
      </c>
      <c r="B290" s="85" t="s">
        <v>620</v>
      </c>
      <c r="C290" s="50" t="s">
        <v>621</v>
      </c>
      <c r="D290" s="51">
        <f>IF(D6&gt;=D289,D6-D289,0)</f>
        <v>774.6200000000099</v>
      </c>
      <c r="E290" s="51">
        <f>IF(E6&gt;=E289,E6-E289,0)</f>
        <v>2059.3400000000111</v>
      </c>
      <c r="F290" s="52">
        <f t="shared" si="76"/>
        <v>265.85164338643267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5965.44</v>
      </c>
      <c r="E293" s="242">
        <v>5190.82</v>
      </c>
      <c r="F293" s="52">
        <f t="shared" si="76"/>
        <v>87.014872331294924</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796.07</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796.07</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796.07</v>
      </c>
      <c r="E369" s="51">
        <f t="shared" si="101"/>
        <v>0</v>
      </c>
      <c r="F369" s="52">
        <f t="shared" si="81"/>
        <v>0</v>
      </c>
    </row>
    <row r="370" spans="1:6" ht="12.75" customHeight="1" x14ac:dyDescent="0.2">
      <c r="A370" s="53">
        <v>4221</v>
      </c>
      <c r="B370" s="85" t="s">
        <v>675</v>
      </c>
      <c r="C370" s="50" t="s">
        <v>767</v>
      </c>
      <c r="D370" s="242">
        <v>796.07</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796.07</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796.07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96377.8</v>
      </c>
      <c r="E412" s="51">
        <f>E6+E298</f>
        <v>90507.14</v>
      </c>
      <c r="F412" s="52">
        <f t="shared" si="81"/>
        <v>93.908700966405121</v>
      </c>
    </row>
    <row r="413" spans="1:6" ht="12.75" customHeight="1" x14ac:dyDescent="0.2">
      <c r="A413" s="53" t="s">
        <v>609</v>
      </c>
      <c r="B413" s="85" t="s">
        <v>832</v>
      </c>
      <c r="C413" s="50" t="s">
        <v>833</v>
      </c>
      <c r="D413" s="51">
        <f t="shared" ref="D413:E413" si="112">D289+D350</f>
        <v>96399.25</v>
      </c>
      <c r="E413" s="51">
        <f t="shared" si="112"/>
        <v>88447.799999999988</v>
      </c>
      <c r="F413" s="52">
        <f t="shared" si="81"/>
        <v>91.751543710142954</v>
      </c>
    </row>
    <row r="414" spans="1:6" ht="12.75" customHeight="1" x14ac:dyDescent="0.2">
      <c r="A414" s="53" t="s">
        <v>609</v>
      </c>
      <c r="B414" s="85" t="s">
        <v>834</v>
      </c>
      <c r="C414" s="50" t="s">
        <v>835</v>
      </c>
      <c r="D414" s="51">
        <f t="shared" ref="D414:E414" si="113">IF(D412&gt;=D413,D412-D413,0)</f>
        <v>0</v>
      </c>
      <c r="E414" s="51">
        <f t="shared" si="113"/>
        <v>2059.3400000000111</v>
      </c>
      <c r="F414" s="52" t="str">
        <f t="shared" si="81"/>
        <v>-</v>
      </c>
    </row>
    <row r="415" spans="1:6" ht="12.75" customHeight="1" x14ac:dyDescent="0.2">
      <c r="A415" s="53" t="s">
        <v>609</v>
      </c>
      <c r="B415" s="85" t="s">
        <v>836</v>
      </c>
      <c r="C415" s="50" t="s">
        <v>837</v>
      </c>
      <c r="D415" s="51">
        <f t="shared" ref="D415:E415" si="114">IF(D413&gt;=D412,D413-D412,0)</f>
        <v>21.44999999999709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5965.44</v>
      </c>
      <c r="E417" s="51">
        <f t="shared" si="116"/>
        <v>5986.8899999999994</v>
      </c>
      <c r="F417" s="52">
        <f t="shared" si="81"/>
        <v>100.35957112970711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96377.8</v>
      </c>
      <c r="E639" s="51">
        <f t="shared" si="180"/>
        <v>90507.14</v>
      </c>
      <c r="F639" s="52">
        <f t="shared" si="119"/>
        <v>93.908700966405121</v>
      </c>
    </row>
    <row r="640" spans="1:6" ht="12.75" customHeight="1" x14ac:dyDescent="0.2">
      <c r="A640" s="53" t="s">
        <v>609</v>
      </c>
      <c r="B640" s="85" t="s">
        <v>1278</v>
      </c>
      <c r="C640" s="50" t="s">
        <v>1279</v>
      </c>
      <c r="D640" s="51">
        <f t="shared" ref="D640:E640" si="181">D413+D528</f>
        <v>96399.25</v>
      </c>
      <c r="E640" s="51">
        <f t="shared" si="181"/>
        <v>88447.799999999988</v>
      </c>
      <c r="F640" s="52">
        <f t="shared" si="119"/>
        <v>91.751543710142954</v>
      </c>
    </row>
    <row r="641" spans="1:6" ht="12.75" customHeight="1" x14ac:dyDescent="0.2">
      <c r="A641" s="53" t="s">
        <v>609</v>
      </c>
      <c r="B641" s="85" t="s">
        <v>1280</v>
      </c>
      <c r="C641" s="50" t="s">
        <v>1281</v>
      </c>
      <c r="D641" s="51">
        <f t="shared" ref="D641:E641" si="182">IF(D639&gt;=D640,D639-D640,0)</f>
        <v>0</v>
      </c>
      <c r="E641" s="51">
        <f t="shared" si="182"/>
        <v>2059.3400000000111</v>
      </c>
      <c r="F641" s="52" t="str">
        <f t="shared" si="119"/>
        <v>-</v>
      </c>
    </row>
    <row r="642" spans="1:6" ht="12.75" customHeight="1" x14ac:dyDescent="0.2">
      <c r="A642" s="53" t="s">
        <v>609</v>
      </c>
      <c r="B642" s="85" t="s">
        <v>1282</v>
      </c>
      <c r="C642" s="50" t="s">
        <v>1283</v>
      </c>
      <c r="D642" s="51">
        <f t="shared" ref="D642:E642" si="183">IF(D640&gt;=D639,D640-D639,0)</f>
        <v>21.44999999999709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5965.44</v>
      </c>
      <c r="E644" s="51">
        <f t="shared" si="185"/>
        <v>5986.8899999999994</v>
      </c>
      <c r="F644" s="52">
        <f t="shared" si="119"/>
        <v>100.35957112970711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5986.8899999999967</v>
      </c>
      <c r="E646" s="51">
        <f t="shared" si="187"/>
        <v>3927.5499999999884</v>
      </c>
      <c r="F646" s="52">
        <f t="shared" si="119"/>
        <v>65.602508146967637</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1349.96</v>
      </c>
      <c r="E649" s="242">
        <v>1329.07</v>
      </c>
      <c r="F649" s="52">
        <f t="shared" ref="F649:F724" si="188">IF(D649&lt;&gt;0,IF(E649/D649&gt;=100,"&gt;&gt;100",E649/D649*100),"-")</f>
        <v>98.452546742125691</v>
      </c>
    </row>
    <row r="650" spans="1:6" ht="12.75" customHeight="1" x14ac:dyDescent="0.2">
      <c r="A650" s="53" t="s">
        <v>1297</v>
      </c>
      <c r="B650" s="85" t="s">
        <v>1298</v>
      </c>
      <c r="C650" s="50" t="s">
        <v>1297</v>
      </c>
      <c r="D650" s="242">
        <v>96643.25</v>
      </c>
      <c r="E650" s="242">
        <v>90509.13</v>
      </c>
      <c r="F650" s="52">
        <f t="shared" si="188"/>
        <v>93.652821071311237</v>
      </c>
    </row>
    <row r="651" spans="1:6" ht="12.75" customHeight="1" x14ac:dyDescent="0.2">
      <c r="A651" s="53" t="s">
        <v>1299</v>
      </c>
      <c r="B651" s="85" t="s">
        <v>1300</v>
      </c>
      <c r="C651" s="50" t="s">
        <v>1299</v>
      </c>
      <c r="D651" s="242">
        <v>96664.14</v>
      </c>
      <c r="E651" s="242">
        <v>89366.75</v>
      </c>
      <c r="F651" s="52">
        <f t="shared" si="188"/>
        <v>92.450778541039099</v>
      </c>
    </row>
    <row r="652" spans="1:6" ht="24" x14ac:dyDescent="0.2">
      <c r="A652" s="53">
        <v>11</v>
      </c>
      <c r="B652" s="85" t="s">
        <v>1301</v>
      </c>
      <c r="C652" s="50" t="s">
        <v>1302</v>
      </c>
      <c r="D652" s="51">
        <f t="shared" ref="D652:E652" si="189">+D649+D650-D651</f>
        <v>1329.070000000007</v>
      </c>
      <c r="E652" s="51">
        <f t="shared" si="189"/>
        <v>2471.4500000000116</v>
      </c>
      <c r="F652" s="52">
        <f t="shared" si="188"/>
        <v>185.95333579119225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1960.47</v>
      </c>
      <c r="E718" s="242">
        <v>2931.93</v>
      </c>
      <c r="F718" s="52">
        <f t="shared" si="188"/>
        <v>149.55240325024099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353.04</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597.25</v>
      </c>
      <c r="E819" s="242">
        <v>0</v>
      </c>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5959.0199999999995</v>
      </c>
      <c r="E6" s="229">
        <f t="shared" si="0"/>
        <v>6603.4</v>
      </c>
      <c r="F6" s="230">
        <f t="shared" ref="F6:F260" si="1">IF(D6&gt;0,IF(E6/D6&gt;=100,"&gt;&gt;100",E6/D6*100),"-")</f>
        <v>110.81352302895442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3867.0199999999995</v>
      </c>
      <c r="E7" s="104">
        <f t="shared" si="2"/>
        <v>3369.0199999999995</v>
      </c>
      <c r="F7" s="93">
        <f t="shared" si="1"/>
        <v>87.121866450134732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3795.0699999999997</v>
      </c>
      <c r="E12" s="104">
        <f t="shared" si="3"/>
        <v>3369.0199999999995</v>
      </c>
      <c r="F12" s="93">
        <f t="shared" si="1"/>
        <v>88.773593108954501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2082.4399999999996</v>
      </c>
      <c r="E19" s="104">
        <f t="shared" si="5"/>
        <v>1656.3899999999994</v>
      </c>
      <c r="F19" s="93">
        <f t="shared" si="1"/>
        <v>79.540827106663329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8712.64</v>
      </c>
      <c r="E20" s="247">
        <v>8712.64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6630.2</v>
      </c>
      <c r="E28" s="247">
        <v>7056.25</v>
      </c>
      <c r="F28" s="93">
        <f t="shared" si="1"/>
        <v>106.42589967120148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1712.63</v>
      </c>
      <c r="E45" s="104">
        <f t="shared" si="9"/>
        <v>1712.63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1712.63</v>
      </c>
      <c r="E47" s="247">
        <v>1712.63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71.950000000000045</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1368.17</v>
      </c>
      <c r="E54" s="247">
        <v>1368.17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1296.22</v>
      </c>
      <c r="E55" s="247">
        <v>1368.17</v>
      </c>
      <c r="F55" s="93">
        <f t="shared" si="1"/>
        <v>105.55075527302465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2092</v>
      </c>
      <c r="E68" s="104">
        <f t="shared" si="13"/>
        <v>3234.3799999999997</v>
      </c>
      <c r="F68" s="93">
        <f t="shared" si="1"/>
        <v>154.60707456978966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1329.07</v>
      </c>
      <c r="E69" s="104">
        <f t="shared" si="14"/>
        <v>2471.4499999999998</v>
      </c>
      <c r="F69" s="93">
        <f t="shared" si="1"/>
        <v>185.95333579119233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1329.07</v>
      </c>
      <c r="E70" s="104">
        <f t="shared" si="15"/>
        <v>2471.4499999999998</v>
      </c>
      <c r="F70" s="93">
        <f t="shared" si="1"/>
        <v>185.95333579119233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1329.07</v>
      </c>
      <c r="E72" s="247">
        <v>2471.4499999999998</v>
      </c>
      <c r="F72" s="93">
        <f t="shared" si="1"/>
        <v>185.95333579119233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762.93</v>
      </c>
      <c r="E78" s="104">
        <f>E79+SUM(E82:E84)-E85+E86</f>
        <v>762.93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762.93</v>
      </c>
      <c r="E86" s="247">
        <v>762.93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5959.0200000000013</v>
      </c>
      <c r="E175" s="104">
        <f t="shared" si="30"/>
        <v>6603.4</v>
      </c>
      <c r="F175" s="93">
        <f t="shared" si="1"/>
        <v>110.81352302895439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7431.77</v>
      </c>
      <c r="E176" s="104">
        <f t="shared" si="31"/>
        <v>6514.81</v>
      </c>
      <c r="F176" s="93">
        <f t="shared" si="1"/>
        <v>87.66162031386871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7431.77</v>
      </c>
      <c r="E177" s="104">
        <f t="shared" si="32"/>
        <v>6514.81</v>
      </c>
      <c r="F177" s="93">
        <f t="shared" si="1"/>
        <v>87.66162031386871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6909.22</v>
      </c>
      <c r="E178" s="247">
        <v>5914.89</v>
      </c>
      <c r="F178" s="93">
        <f t="shared" si="1"/>
        <v>85.608650469951755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494.87</v>
      </c>
      <c r="E179" s="247">
        <v>562.15</v>
      </c>
      <c r="F179" s="93">
        <f t="shared" si="1"/>
        <v>113.59548972457412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27.68</v>
      </c>
      <c r="E180" s="104">
        <f t="shared" si="33"/>
        <v>37.770000000000003</v>
      </c>
      <c r="F180" s="93">
        <f t="shared" si="1"/>
        <v>136.45231213872833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27.68</v>
      </c>
      <c r="E183" s="247">
        <v>37.770000000000003</v>
      </c>
      <c r="F183" s="93">
        <f t="shared" si="1"/>
        <v>136.45231213872833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-1472.7499999999991</v>
      </c>
      <c r="E237" s="104">
        <f t="shared" si="41"/>
        <v>88.589999999999691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4514.1400000000003</v>
      </c>
      <c r="E238" s="104">
        <f t="shared" si="42"/>
        <v>4016.14</v>
      </c>
      <c r="F238" s="93">
        <f t="shared" si="1"/>
        <v>88.967998334123436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4514.1400000000003</v>
      </c>
      <c r="E239" s="104">
        <f t="shared" si="43"/>
        <v>4016.14</v>
      </c>
      <c r="F239" s="93">
        <f t="shared" si="1"/>
        <v>88.967998334123436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129.33000000000001</v>
      </c>
      <c r="E240" s="247">
        <v>129.33000000000001</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4384.8100000000004</v>
      </c>
      <c r="E241" s="247">
        <v>3886.81</v>
      </c>
      <c r="F241" s="93">
        <f t="shared" si="1"/>
        <v>88.642609371899795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-5986.8899999999994</v>
      </c>
      <c r="E245" s="104">
        <f t="shared" si="45"/>
        <v>-3927.55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5986.8899999999994</v>
      </c>
      <c r="E250" s="104">
        <f t="shared" si="47"/>
        <v>3927.55</v>
      </c>
      <c r="F250" s="93">
        <f t="shared" si="1"/>
        <v>65.602508146967793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5190.82</v>
      </c>
      <c r="E251" s="247">
        <v>3131.48</v>
      </c>
      <c r="F251" s="93">
        <f t="shared" si="1"/>
        <v>60.327270065230543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796.07</v>
      </c>
      <c r="E252" s="247">
        <v>796.07</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762.93</v>
      </c>
      <c r="E268" s="247">
        <v>762.93</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7431.77</v>
      </c>
      <c r="E288" s="247">
        <v>6514.81</v>
      </c>
      <c r="F288" s="93">
        <f t="shared" si="50"/>
        <v>87.66162031386871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2" workbookViewId="0">
      <selection activeCell="D66" sqref="D6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96399.25</v>
      </c>
      <c r="E35" s="81">
        <f t="shared" si="7"/>
        <v>88447.8</v>
      </c>
      <c r="F35" s="63">
        <f t="shared" si="1"/>
        <v>91.751543710142982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96399.25</v>
      </c>
      <c r="E61" s="81">
        <f t="shared" si="13"/>
        <v>88447.8</v>
      </c>
      <c r="F61" s="63">
        <f t="shared" si="1"/>
        <v>91.751543710142982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96399.25</v>
      </c>
      <c r="E65" s="249">
        <v>88447.8</v>
      </c>
      <c r="F65" s="63">
        <f t="shared" si="1"/>
        <v>91.751543710142982</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96399.25</v>
      </c>
      <c r="E141" s="106">
        <f t="shared" si="28"/>
        <v>88447.8</v>
      </c>
      <c r="F141" s="82">
        <f t="shared" si="1"/>
        <v>91.751543710142982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3" sqref="D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7431.78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88422.35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88422.35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76910.52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11019.36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492.47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89339.32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89339.32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77904.86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10952.08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482.38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6514.8099999999977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6514.81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6514.81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48517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Tustanovski</cp:lastModifiedBy>
  <cp:lastPrinted>2023-12-21T13:12:35Z</cp:lastPrinted>
  <dcterms:created xsi:type="dcterms:W3CDTF">2022-04-01T05:14:30Z</dcterms:created>
  <dcterms:modified xsi:type="dcterms:W3CDTF">2024-01-21T20:38:09Z</dcterms:modified>
</cp:coreProperties>
</file>