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Z:\Posao\2024\ORA\Dokumenti\Proračun\2024_12\"/>
    </mc:Choice>
  </mc:AlternateContent>
  <xr:revisionPtr revIDLastSave="0" documentId="13_ncr:1_{49B37F08-ABD1-4030-A994-B73D3344F55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c r="F308" i="9"/>
  <c r="H307" i="9"/>
  <c r="G307" i="9"/>
  <c r="F307" i="9"/>
  <c r="E307" i="9"/>
  <c r="B307" i="9"/>
  <c r="H306" i="9"/>
  <c r="G306" i="9"/>
  <c r="F306" i="9"/>
  <c r="E306" i="9"/>
  <c r="B306" i="9"/>
  <c r="H305" i="9"/>
  <c r="G305" i="9"/>
  <c r="F305" i="9"/>
  <c r="E305" i="9"/>
  <c r="B305" i="9"/>
  <c r="H304" i="9"/>
  <c r="G304" i="9"/>
  <c r="F304" i="9"/>
  <c r="E304" i="9"/>
  <c r="B304" i="9"/>
  <c r="H303" i="9"/>
  <c r="G303" i="9"/>
  <c r="F303" i="9"/>
  <c r="E303" i="9"/>
  <c r="B303" i="9"/>
  <c r="H302" i="9"/>
  <c r="G302" i="9"/>
  <c r="F302" i="9"/>
  <c r="E302" i="9"/>
  <c r="B302" i="9"/>
  <c r="H301" i="9"/>
  <c r="G301" i="9"/>
  <c r="F301" i="9"/>
  <c r="E301" i="9"/>
  <c r="B301" i="9"/>
  <c r="H300" i="9"/>
  <c r="G300" i="9"/>
  <c r="F300" i="9"/>
  <c r="E300" i="9"/>
  <c r="B300" i="9"/>
  <c r="H299" i="9"/>
  <c r="G299" i="9"/>
  <c r="F299" i="9"/>
  <c r="E299" i="9"/>
  <c r="B299" i="9"/>
  <c r="H298" i="9"/>
  <c r="G298" i="9"/>
  <c r="F298" i="9"/>
  <c r="E298" i="9"/>
  <c r="B298" i="9"/>
  <c r="H297" i="9"/>
  <c r="G297" i="9"/>
  <c r="F297" i="9"/>
  <c r="E297" i="9"/>
  <c r="B297" i="9"/>
  <c r="H296" i="9"/>
  <c r="G296" i="9"/>
  <c r="F296" i="9"/>
  <c r="E296" i="9"/>
  <c r="B296" i="9"/>
  <c r="H295" i="9"/>
  <c r="G295" i="9"/>
  <c r="F295" i="9"/>
  <c r="E295" i="9"/>
  <c r="B295" i="9"/>
  <c r="H294" i="9"/>
  <c r="G294" i="9"/>
  <c r="F294" i="9"/>
  <c r="E294" i="9"/>
  <c r="B294" i="9"/>
  <c r="H293" i="9"/>
  <c r="G293" i="9"/>
  <c r="F293" i="9"/>
  <c r="E293" i="9"/>
  <c r="B293" i="9"/>
  <c r="H292" i="9"/>
  <c r="G292" i="9"/>
  <c r="F292" i="9"/>
  <c r="E292" i="9"/>
  <c r="B292" i="9"/>
  <c r="F291" i="9"/>
  <c r="F290" i="9"/>
  <c r="H289" i="9"/>
  <c r="G289" i="9"/>
  <c r="F289" i="9"/>
  <c r="E289" i="9"/>
  <c r="B289" i="9"/>
  <c r="H288" i="9"/>
  <c r="G288" i="9"/>
  <c r="F288" i="9"/>
  <c r="E288" i="9"/>
  <c r="B288" i="9"/>
  <c r="H287" i="9"/>
  <c r="G287" i="9"/>
  <c r="F287" i="9"/>
  <c r="E287" i="9"/>
  <c r="B287" i="9"/>
  <c r="H286" i="9"/>
  <c r="G286" i="9"/>
  <c r="F286" i="9"/>
  <c r="E286" i="9"/>
  <c r="B286" i="9"/>
  <c r="F285" i="9"/>
  <c r="H284" i="9"/>
  <c r="G284" i="9"/>
  <c r="F284" i="9"/>
  <c r="E284" i="9"/>
  <c r="B284" i="9"/>
  <c r="H283" i="9"/>
  <c r="G283" i="9"/>
  <c r="F283" i="9"/>
  <c r="E283" i="9"/>
  <c r="B283" i="9"/>
  <c r="H282" i="9"/>
  <c r="G282" i="9"/>
  <c r="F282" i="9"/>
  <c r="E282" i="9"/>
  <c r="B282" i="9"/>
  <c r="F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D180" i="5"/>
  <c r="F180" i="5" s="1"/>
  <c r="F179" i="5"/>
  <c r="F178" i="5"/>
  <c r="E177" i="5"/>
  <c r="H308"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1" i="9"/>
  <c r="G21" i="9"/>
  <c r="E21" i="9" s="1"/>
  <c r="F152" i="4"/>
  <c r="D407" i="4"/>
  <c r="F298" i="4"/>
  <c r="D408" i="4"/>
  <c r="F350" i="4"/>
  <c r="E408" i="4"/>
  <c r="D403" i="1" s="1"/>
  <c r="D643" i="4"/>
  <c r="F416" i="4"/>
  <c r="D644" i="4"/>
  <c r="F417" i="4"/>
  <c r="E644" i="4"/>
  <c r="D638" i="1" s="1"/>
  <c r="D635" i="4"/>
  <c r="F420" i="4"/>
  <c r="D636" i="4"/>
  <c r="F528" i="4"/>
  <c r="E636" i="4"/>
  <c r="D630" i="1" s="1"/>
  <c r="G143" i="9"/>
  <c r="E143" i="9" s="1"/>
  <c r="B143" i="9" s="1"/>
  <c r="F603" i="4"/>
  <c r="G285" i="9"/>
  <c r="E285" i="9" s="1"/>
  <c r="B285" i="9" s="1"/>
  <c r="G278" i="9"/>
  <c r="E278" i="9" s="1"/>
  <c r="F6" i="5"/>
  <c r="G290" i="9"/>
  <c r="E290" i="9" s="1"/>
  <c r="B290" i="9" s="1"/>
  <c r="F88" i="5"/>
  <c r="G291" i="9"/>
  <c r="E291" i="9" s="1"/>
  <c r="B291" i="9" s="1"/>
  <c r="F149" i="5"/>
  <c r="G308" i="9"/>
  <c r="E308" i="9" s="1"/>
  <c r="B308" i="9" s="1"/>
  <c r="F177" i="5"/>
  <c r="G310" i="9"/>
  <c r="E310" i="9" s="1"/>
  <c r="B310" i="9" s="1"/>
  <c r="F190" i="5"/>
  <c r="G311" i="9"/>
  <c r="E311" i="9" s="1"/>
  <c r="B311" i="9" s="1"/>
  <c r="F206" i="5"/>
  <c r="D141" i="6"/>
  <c r="F5" i="6"/>
  <c r="B316" i="9"/>
  <c r="E315" i="9"/>
  <c r="I10" i="3" s="1"/>
  <c r="D42" i="8"/>
  <c r="H19" i="9"/>
  <c r="E19" i="9" s="1"/>
  <c r="B19" i="9" s="1"/>
  <c r="G281" i="9"/>
  <c r="E281" i="9" s="1"/>
  <c r="B281"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K1451" i="9" l="1"/>
  <c r="G314" i="9"/>
  <c r="E314" i="9" s="1"/>
  <c r="B314" i="9" s="1"/>
  <c r="I34" i="3"/>
  <c r="C1517" i="1"/>
  <c r="G313" i="9"/>
  <c r="E313" i="9" s="1"/>
  <c r="F141" i="6"/>
  <c r="H28" i="3"/>
  <c r="C1435" i="1"/>
  <c r="G318" i="9"/>
  <c r="E318" i="9" s="1"/>
  <c r="B278" i="9"/>
  <c r="E277" i="9"/>
  <c r="F636" i="4"/>
  <c r="C630" i="1"/>
  <c r="F635" i="4"/>
  <c r="C629" i="1"/>
  <c r="F644" i="4"/>
  <c r="C638" i="1"/>
  <c r="F643" i="4"/>
  <c r="C637" i="1"/>
  <c r="F408" i="4"/>
  <c r="C403" i="1"/>
  <c r="F407" i="4"/>
  <c r="C402" i="1"/>
  <c r="B21"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318" i="9"/>
  <c r="E317" i="9"/>
  <c r="H1435" i="1"/>
  <c r="G1435" i="1"/>
  <c r="H9" i="3"/>
  <c r="B313" i="9"/>
  <c r="E312" i="9"/>
  <c r="H1517" i="1"/>
  <c r="G1517" i="1"/>
  <c r="H11" i="3"/>
  <c r="N3" i="9" l="1"/>
  <c r="I11" i="3"/>
  <c r="K3" i="9"/>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6" i="9"/>
  <c r="E276" i="9" s="1"/>
  <c r="B276" i="9" s="1"/>
  <c r="H635" i="1"/>
  <c r="G635" i="1"/>
  <c r="F645" i="4"/>
  <c r="H18" i="3"/>
  <c r="C639" i="1"/>
  <c r="H639" i="1" l="1"/>
  <c r="G639" i="1"/>
  <c r="H7" i="3"/>
  <c r="H640" i="1"/>
  <c r="G640" i="1"/>
  <c r="J3" i="9" l="1"/>
  <c r="H274" i="9" l="1"/>
  <c r="G274" i="9"/>
  <c r="E274" i="9" s="1"/>
  <c r="M272" i="9"/>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2" i="9"/>
  <c r="F20" i="9"/>
  <c r="F3" i="9" s="1"/>
  <c r="B274" i="9"/>
  <c r="E20" i="9"/>
  <c r="I7" i="3" s="1"/>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<sst xmlns="http://schemas.openxmlformats.org/spreadsheetml/2006/main" count="4374" uniqueCount="3427">
  <si>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</si>
  <si>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</si>
  <si>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</si>
  <si>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</si>
  <si>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</si>
  <si>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</si>
  <si>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</si>
  <si>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</si>
  <si>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</si>
  <si>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</si>
  <si>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</si>
  <si>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</si>
  <si>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</si>
  <si>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</si>
  <si>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</si>
  <si>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</si>
  <si>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</si>
  <si>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</si>
  <si>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</si>
  <si>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</si>
  <si>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</si>
  <si>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</si>
  <si>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</si>
  <si>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</si>
  <si>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</si>
  <si>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</si>
  <si>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</si>
  <si>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</si>
  <si>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</si>
  <si>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</si>
  <si>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</si>
  <si>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OTOČKA RAZVOJNA AGENCIJA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</si>
  <si>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</si>
  <si>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</si>
  <si>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</si>
  <si>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</si>
  <si>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</si>
  <si>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</si>
  <si>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</si>
  <si>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</si>
  <si>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</si>
  <si>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</si>
  <si>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</si>
  <si>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</si>
  <si>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</si>
  <si>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</si>
  <si>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</si>
  <si>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</si>
  <si>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</si>
  <si>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48517 - OTOČKA RAZVOJNA AGENCIJA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</si>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</sst>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90507.14</v>
      </c>
      <c r="D2" s="6">
        <f>'PR-RAS'!E6</f>
        <v>96771.23</v>
      </c>
      <c r="E2" s="6">
        <v>0</v>
      </c>
      <c r="F2" s="6">
        <v>0</v>
      </c>
      <c r="G2" s="7">
        <f t="shared" ref="G2:G264" si="0">(B2/1000)*(C2*1+D2*2)</f>
        <v>284.0496</v>
      </c>
      <c r="H2" s="7">
        <f t="shared" ref="H2:H264" si="1">ABS(C2-ROUND(C2,0))+ABS(D2-ROUND(D2,0))</f>
        <v>0.36999999999534339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10000</v>
      </c>
      <c r="E120" s="1">
        <v>0</v>
      </c>
      <c r="F120" s="1">
        <v>0</v>
      </c>
      <c r="G120" s="2">
        <f t="shared" si="0"/>
        <v>2380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10000</v>
      </c>
      <c r="E121" s="1">
        <v>0</v>
      </c>
      <c r="F121" s="1">
        <v>0</v>
      </c>
      <c r="G121" s="2">
        <f t="shared" si="0"/>
        <v>2400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10000</v>
      </c>
      <c r="E123" s="1">
        <v>0</v>
      </c>
      <c r="F123" s="1">
        <v>0</v>
      </c>
      <c r="G123" s="2">
        <f t="shared" si="0"/>
        <v>2440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90507.14</v>
      </c>
      <c r="D129" s="1">
        <f>'PR-RAS'!E133</f>
        <v>86771.23</v>
      </c>
      <c r="E129" s="1">
        <v>0</v>
      </c>
      <c r="F129" s="1">
        <v>0</v>
      </c>
      <c r="G129" s="2">
        <f t="shared" si="0"/>
        <v>33798.3488</v>
      </c>
      <c r="H129" s="2">
        <f t="shared" si="1"/>
        <v>0.36999999999534339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90507.14</v>
      </c>
      <c r="D130" s="1">
        <f>'PR-RAS'!E134</f>
        <v>86771.23</v>
      </c>
      <c r="E130" s="1">
        <v>0</v>
      </c>
      <c r="F130" s="1">
        <v>0</v>
      </c>
      <c r="G130" s="2">
        <f t="shared" si="0"/>
        <v>34062.398399999998</v>
      </c>
      <c r="H130" s="2">
        <f t="shared" si="1"/>
        <v>0.36999999999534339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90507.14</v>
      </c>
      <c r="D131" s="1">
        <f>'PR-RAS'!E135</f>
        <v>86771.23</v>
      </c>
      <c r="E131" s="1">
        <v>0</v>
      </c>
      <c r="F131" s="1">
        <v>0</v>
      </c>
      <c r="G131" s="2">
        <f t="shared" si="0"/>
        <v>34326.447999999997</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88447.799999999988</v>
      </c>
      <c r="D147" s="1">
        <f>'PR-RAS'!E151</f>
        <v>98786.08</v>
      </c>
      <c r="E147" s="1">
        <v>0</v>
      </c>
      <c r="F147" s="1">
        <v>0</v>
      </c>
      <c r="G147" s="2">
        <f t="shared" si="0"/>
        <v>41758.914159999993</v>
      </c>
      <c r="H147" s="2">
        <f t="shared" si="1"/>
        <v>0.28000000001338776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76910.51999999999</v>
      </c>
      <c r="D148" s="1">
        <f>'PR-RAS'!E152</f>
        <v>88153.63</v>
      </c>
      <c r="E148" s="1">
        <v>0</v>
      </c>
      <c r="F148" s="1">
        <v>0</v>
      </c>
      <c r="G148" s="2">
        <f t="shared" si="0"/>
        <v>37223.013659999997</v>
      </c>
      <c r="H148" s="2">
        <f t="shared" si="1"/>
        <v>0.85000000000582077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63972.81</v>
      </c>
      <c r="D149" s="1">
        <f>'PR-RAS'!E153</f>
        <v>72680.160000000003</v>
      </c>
      <c r="E149" s="1">
        <v>0</v>
      </c>
      <c r="F149" s="1">
        <v>0</v>
      </c>
      <c r="G149" s="2">
        <f t="shared" si="0"/>
        <v>30981.303239999997</v>
      </c>
      <c r="H149" s="2">
        <f t="shared" si="1"/>
        <v>0.35000000000582077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63972.81</v>
      </c>
      <c r="D150" s="1">
        <f>'PR-RAS'!E154</f>
        <v>72680.160000000003</v>
      </c>
      <c r="E150" s="1">
        <v>0</v>
      </c>
      <c r="F150" s="1">
        <v>0</v>
      </c>
      <c r="G150" s="2">
        <f t="shared" si="0"/>
        <v>31190.63637</v>
      </c>
      <c r="H150" s="2">
        <f t="shared" si="1"/>
        <v>0.35000000000582077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3609.81</v>
      </c>
      <c r="D154" s="1">
        <f>'PR-RAS'!E158</f>
        <v>3481.09</v>
      </c>
      <c r="E154" s="1">
        <v>0</v>
      </c>
      <c r="F154" s="1">
        <v>0</v>
      </c>
      <c r="G154" s="2">
        <f t="shared" si="0"/>
        <v>1617.5144699999998</v>
      </c>
      <c r="H154" s="2">
        <f t="shared" si="1"/>
        <v>0.28000000000020009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9327.9</v>
      </c>
      <c r="D155" s="1">
        <f>'PR-RAS'!E159</f>
        <v>11992.38</v>
      </c>
      <c r="E155" s="1">
        <v>0</v>
      </c>
      <c r="F155" s="1">
        <v>0</v>
      </c>
      <c r="G155" s="2">
        <f t="shared" si="0"/>
        <v>5130.1496399999996</v>
      </c>
      <c r="H155" s="2">
        <f t="shared" si="1"/>
        <v>0.47999999999956344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9327.9</v>
      </c>
      <c r="D157" s="1">
        <f>'PR-RAS'!E161</f>
        <v>11992.38</v>
      </c>
      <c r="E157" s="1">
        <v>0</v>
      </c>
      <c r="F157" s="1">
        <v>0</v>
      </c>
      <c r="G157" s="2">
        <f t="shared" si="0"/>
        <v>5196.7749599999997</v>
      </c>
      <c r="H157" s="2">
        <f t="shared" si="1"/>
        <v>0.47999999999956344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11044.81</v>
      </c>
      <c r="D159" s="1">
        <f>'PR-RAS'!E163</f>
        <v>10173.709999999999</v>
      </c>
      <c r="E159" s="1">
        <v>0</v>
      </c>
      <c r="F159" s="1">
        <v>0</v>
      </c>
      <c r="G159" s="2">
        <f t="shared" si="0"/>
        <v>4959.9723399999993</v>
      </c>
      <c r="H159" s="2">
        <f t="shared" si="1"/>
        <v>0.48000000000138243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6496.46</v>
      </c>
      <c r="D160" s="1">
        <f>'PR-RAS'!E164</f>
        <v>7384.15</v>
      </c>
      <c r="E160" s="1">
        <v>0</v>
      </c>
      <c r="F160" s="1">
        <v>0</v>
      </c>
      <c r="G160" s="2">
        <f t="shared" si="0"/>
        <v>3381.0968399999997</v>
      </c>
      <c r="H160" s="2">
        <f t="shared" si="1"/>
        <v>0.60999999999967258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1501.63</v>
      </c>
      <c r="D161" s="1">
        <f>'PR-RAS'!E165</f>
        <v>847.02</v>
      </c>
      <c r="E161" s="1">
        <v>0</v>
      </c>
      <c r="F161" s="1">
        <v>0</v>
      </c>
      <c r="G161" s="2">
        <f t="shared" si="0"/>
        <v>511.30720000000002</v>
      </c>
      <c r="H161" s="2">
        <f t="shared" si="1"/>
        <v>0.38999999999987267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2931.94</v>
      </c>
      <c r="D162" s="1">
        <f>'PR-RAS'!E166</f>
        <v>2543.7399999999998</v>
      </c>
      <c r="E162" s="1">
        <v>0</v>
      </c>
      <c r="F162" s="1">
        <v>0</v>
      </c>
      <c r="G162" s="2">
        <f t="shared" si="0"/>
        <v>1291.12662</v>
      </c>
      <c r="H162" s="2">
        <f t="shared" si="1"/>
        <v>0.32000000000016371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773.75</v>
      </c>
      <c r="D163" s="1">
        <f>'PR-RAS'!E167</f>
        <v>748.75</v>
      </c>
      <c r="E163" s="1">
        <v>0</v>
      </c>
      <c r="F163" s="1">
        <v>0</v>
      </c>
      <c r="G163" s="2">
        <f t="shared" si="0"/>
        <v>367.9425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1289.1400000000001</v>
      </c>
      <c r="D164" s="1">
        <f>'PR-RAS'!E168</f>
        <v>3244.64</v>
      </c>
      <c r="E164" s="1">
        <v>0</v>
      </c>
      <c r="F164" s="1">
        <v>0</v>
      </c>
      <c r="G164" s="2">
        <f t="shared" si="0"/>
        <v>1267.88246</v>
      </c>
      <c r="H164" s="2">
        <f t="shared" si="1"/>
        <v>0.50000000000022737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1990.16</v>
      </c>
      <c r="D165" s="1">
        <f>'PR-RAS'!E169</f>
        <v>0</v>
      </c>
      <c r="E165" s="1">
        <v>0</v>
      </c>
      <c r="F165" s="1">
        <v>0</v>
      </c>
      <c r="G165" s="2">
        <f t="shared" si="0"/>
        <v>326.38624000000004</v>
      </c>
      <c r="H165" s="2">
        <f t="shared" si="1"/>
        <v>0.16000000000008185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1316.41</v>
      </c>
      <c r="D166" s="1">
        <f>'PR-RAS'!E170</f>
        <v>0</v>
      </c>
      <c r="E166" s="1">
        <v>0</v>
      </c>
      <c r="F166" s="1">
        <v>0</v>
      </c>
      <c r="G166" s="2">
        <f t="shared" si="0"/>
        <v>217.20765000000003</v>
      </c>
      <c r="H166" s="2">
        <f t="shared" si="1"/>
        <v>0.41000000000008185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673.75</v>
      </c>
      <c r="D170" s="1">
        <f>'PR-RAS'!E174</f>
        <v>0</v>
      </c>
      <c r="E170" s="1">
        <v>0</v>
      </c>
      <c r="F170" s="1">
        <v>0</v>
      </c>
      <c r="G170" s="2">
        <f t="shared" si="0"/>
        <v>113.86375000000001</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2174.0600000000004</v>
      </c>
      <c r="D173" s="1">
        <f>'PR-RAS'!E177</f>
        <v>2749.56</v>
      </c>
      <c r="E173" s="1">
        <v>0</v>
      </c>
      <c r="F173" s="1">
        <v>0</v>
      </c>
      <c r="G173" s="2">
        <f t="shared" si="0"/>
        <v>1319.7869599999999</v>
      </c>
      <c r="H173" s="2">
        <f t="shared" si="1"/>
        <v>0.50000000000045475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909.03</v>
      </c>
      <c r="D174" s="1">
        <f>'PR-RAS'!E178</f>
        <v>942.9</v>
      </c>
      <c r="E174" s="1">
        <v>0</v>
      </c>
      <c r="F174" s="1">
        <v>0</v>
      </c>
      <c r="G174" s="2">
        <f t="shared" si="0"/>
        <v>483.50558999999993</v>
      </c>
      <c r="H174" s="2">
        <f t="shared" si="1"/>
        <v>0.12999999999999545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125.44</v>
      </c>
      <c r="D176" s="1">
        <f>'PR-RAS'!E180</f>
        <v>125.44</v>
      </c>
      <c r="E176" s="1">
        <v>0</v>
      </c>
      <c r="F176" s="1">
        <v>0</v>
      </c>
      <c r="G176" s="2">
        <f t="shared" si="0"/>
        <v>65.855999999999995</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478.8</v>
      </c>
      <c r="E179" s="1">
        <v>0</v>
      </c>
      <c r="F179" s="1">
        <v>0</v>
      </c>
      <c r="G179" s="2">
        <f t="shared" si="0"/>
        <v>170.4528</v>
      </c>
      <c r="H179" s="2">
        <f t="shared" si="1"/>
        <v>0.19999999999998863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1114.92</v>
      </c>
      <c r="D180" s="1">
        <f>'PR-RAS'!E184</f>
        <v>1114.92</v>
      </c>
      <c r="E180" s="1">
        <v>0</v>
      </c>
      <c r="F180" s="1">
        <v>0</v>
      </c>
      <c r="G180" s="2">
        <f t="shared" si="0"/>
        <v>598.71204</v>
      </c>
      <c r="H180" s="2">
        <f t="shared" si="1"/>
        <v>0.15999999999985448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24.67</v>
      </c>
      <c r="D182" s="1">
        <f>'PR-RAS'!E186</f>
        <v>87.5</v>
      </c>
      <c r="E182" s="1">
        <v>0</v>
      </c>
      <c r="F182" s="1">
        <v>0</v>
      </c>
      <c r="G182" s="2">
        <f t="shared" si="0"/>
        <v>36.140270000000001</v>
      </c>
      <c r="H182" s="2">
        <f t="shared" si="1"/>
        <v>0.82999999999999829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384.13</v>
      </c>
      <c r="D184" s="1">
        <f>'PR-RAS'!E188</f>
        <v>40</v>
      </c>
      <c r="E184" s="1">
        <v>0</v>
      </c>
      <c r="F184" s="1">
        <v>0</v>
      </c>
      <c r="G184" s="2">
        <f t="shared" si="0"/>
        <v>84.935789999999997</v>
      </c>
      <c r="H184" s="2">
        <f t="shared" si="1"/>
        <v>0.12999999999999545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316.5</v>
      </c>
      <c r="D187" s="1">
        <f>'PR-RAS'!E191</f>
        <v>40</v>
      </c>
      <c r="E187" s="1">
        <v>0</v>
      </c>
      <c r="F187" s="1">
        <v>0</v>
      </c>
      <c r="G187" s="2">
        <f t="shared" si="0"/>
        <v>73.748999999999995</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67.63</v>
      </c>
      <c r="D191" s="1">
        <f>'PR-RAS'!E195</f>
        <v>0</v>
      </c>
      <c r="E191" s="1">
        <v>0</v>
      </c>
      <c r="F191" s="1">
        <v>0</v>
      </c>
      <c r="G191" s="2">
        <f t="shared" si="0"/>
        <v>12.849699999999999</v>
      </c>
      <c r="H191" s="2">
        <f t="shared" si="1"/>
        <v>0.37000000000000455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492.47</v>
      </c>
      <c r="D192" s="1">
        <f>'PR-RAS'!E196</f>
        <v>458.74</v>
      </c>
      <c r="E192" s="1">
        <v>0</v>
      </c>
      <c r="F192" s="1">
        <v>0</v>
      </c>
      <c r="G192" s="2">
        <f t="shared" si="0"/>
        <v>269.30045000000001</v>
      </c>
      <c r="H192" s="2">
        <f t="shared" si="1"/>
        <v>0.73000000000001819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492.47</v>
      </c>
      <c r="D206" s="1">
        <f>'PR-RAS'!E210</f>
        <v>458.74</v>
      </c>
      <c r="E206" s="1">
        <v>0</v>
      </c>
      <c r="F206" s="1">
        <v>0</v>
      </c>
      <c r="G206" s="2">
        <f t="shared" si="0"/>
        <v>289.03974999999997</v>
      </c>
      <c r="H206" s="2">
        <f t="shared" si="1"/>
        <v>0.73000000000001819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492.47</v>
      </c>
      <c r="D207" s="1">
        <f>'PR-RAS'!E211</f>
        <v>458.74</v>
      </c>
      <c r="E207" s="1">
        <v>0</v>
      </c>
      <c r="F207" s="1">
        <v>0</v>
      </c>
      <c r="G207" s="2">
        <f t="shared" si="0"/>
        <v>290.44970000000001</v>
      </c>
      <c r="H207" s="2">
        <f t="shared" si="1"/>
        <v>0.73000000000001819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88447.799999999988</v>
      </c>
      <c r="D285" s="1">
        <f>'PR-RAS'!E289</f>
        <v>98786.08</v>
      </c>
      <c r="E285" s="1">
        <v>0</v>
      </c>
      <c r="F285" s="1">
        <v>0</v>
      </c>
      <c r="G285" s="2">
        <f t="shared" si="8"/>
        <v>81229.668639999989</v>
      </c>
      <c r="H285" s="2">
        <f t="shared" si="9"/>
        <v>0.28000000001338776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2059.3400000000111</v>
      </c>
      <c r="D286" s="1">
        <f>'PR-RAS'!E290</f>
        <v>0</v>
      </c>
      <c r="E286" s="1">
        <v>0</v>
      </c>
      <c r="F286" s="1">
        <v>0</v>
      </c>
      <c r="G286" s="2">
        <f t="shared" si="8"/>
        <v>586.91190000000313</v>
      </c>
      <c r="H286" s="2">
        <f t="shared" si="9"/>
        <v>0.34000000001105946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2014.8500000000058</v>
      </c>
      <c r="E287" s="1">
        <v>0</v>
      </c>
      <c r="F287" s="1">
        <v>0</v>
      </c>
      <c r="G287" s="2">
        <f t="shared" si="8"/>
        <v>1152.4942000000033</v>
      </c>
      <c r="H287" s="2">
        <f t="shared" si="9"/>
        <v>0.14999999999417923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5190.82</v>
      </c>
      <c r="D289" s="1">
        <f>'PR-RAS'!E293</f>
        <v>3927.55</v>
      </c>
      <c r="E289" s="1">
        <v>0</v>
      </c>
      <c r="F289" s="1">
        <v>0</v>
      </c>
      <c r="G289" s="2">
        <f t="shared" si="8"/>
        <v>3757.2249599999996</v>
      </c>
      <c r="H289" s="2">
        <f t="shared" si="9"/>
        <v>0.63000000000010914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796.07</v>
      </c>
      <c r="D405" s="1">
        <f>'PR-RAS'!E410</f>
        <v>0</v>
      </c>
      <c r="E405" s="1">
        <v>0</v>
      </c>
      <c r="F405" s="1">
        <v>0</v>
      </c>
      <c r="G405" s="2">
        <f t="shared" si="8"/>
        <v>321.61228000000006</v>
      </c>
      <c r="H405" s="2">
        <f t="shared" si="9"/>
        <v>7.0000000000050022E-2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90507.14</v>
      </c>
      <c r="D407" s="1">
        <f>'PR-RAS'!E412</f>
        <v>96771.23</v>
      </c>
      <c r="E407" s="1">
        <v>0</v>
      </c>
      <c r="F407" s="1">
        <v>0</v>
      </c>
      <c r="G407" s="2">
        <f t="shared" si="8"/>
        <v>115324.1376</v>
      </c>
      <c r="H407" s="2">
        <f t="shared" si="9"/>
        <v>0.36999999999534339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88447.799999999988</v>
      </c>
      <c r="D408" s="1">
        <f>'PR-RAS'!E413</f>
        <v>98786.08</v>
      </c>
      <c r="E408" s="1">
        <v>0</v>
      </c>
      <c r="F408" s="1">
        <v>0</v>
      </c>
      <c r="G408" s="2">
        <f t="shared" si="8"/>
        <v>116410.12371999997</v>
      </c>
      <c r="H408" s="2">
        <f t="shared" si="9"/>
        <v>0.28000000001338776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2059.3400000000111</v>
      </c>
      <c r="D409" s="1">
        <f>'PR-RAS'!E414</f>
        <v>0</v>
      </c>
      <c r="E409" s="1">
        <v>0</v>
      </c>
      <c r="F409" s="1">
        <v>0</v>
      </c>
      <c r="G409" s="2">
        <f t="shared" si="8"/>
        <v>840.21072000000447</v>
      </c>
      <c r="H409" s="2">
        <f t="shared" si="9"/>
        <v>0.34000000001105946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2014.8500000000058</v>
      </c>
      <c r="E410" s="1">
        <v>0</v>
      </c>
      <c r="F410" s="1">
        <v>0</v>
      </c>
      <c r="G410" s="2">
        <f t="shared" si="8"/>
        <v>1648.1473000000046</v>
      </c>
      <c r="H410" s="2">
        <f t="shared" si="9"/>
        <v>0.14999999999417923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5986.8899999999994</v>
      </c>
      <c r="D412" s="1">
        <f>'PR-RAS'!E417</f>
        <v>3927.55</v>
      </c>
      <c r="E412" s="1">
        <v>0</v>
      </c>
      <c r="F412" s="1">
        <v>0</v>
      </c>
      <c r="G412" s="2">
        <f t="shared" si="8"/>
        <v>5689.0578899999991</v>
      </c>
      <c r="H412" s="2">
        <f t="shared" si="9"/>
        <v>0.56000000000040018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90507.14</v>
      </c>
      <c r="D633" s="1">
        <f>'PR-RAS'!E639</f>
        <v>96771.23</v>
      </c>
      <c r="E633" s="1">
        <v>0</v>
      </c>
      <c r="F633" s="1">
        <v>0</v>
      </c>
      <c r="G633" s="2">
        <f t="shared" si="10"/>
        <v>179519.34719999999</v>
      </c>
      <c r="H633" s="2">
        <f t="shared" si="11"/>
        <v>0.36999999999534339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88447.799999999988</v>
      </c>
      <c r="D634" s="1">
        <f>'PR-RAS'!E640</f>
        <v>98786.08</v>
      </c>
      <c r="E634" s="1">
        <v>0</v>
      </c>
      <c r="F634" s="1">
        <v>0</v>
      </c>
      <c r="G634" s="2">
        <f t="shared" si="10"/>
        <v>181050.63467999999</v>
      </c>
      <c r="H634" s="2">
        <f t="shared" si="11"/>
        <v>0.28000000001338776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2059.3400000000111</v>
      </c>
      <c r="D635" s="1">
        <f>'PR-RAS'!E641</f>
        <v>0</v>
      </c>
      <c r="E635" s="1">
        <v>0</v>
      </c>
      <c r="F635" s="1">
        <v>0</v>
      </c>
      <c r="G635" s="2">
        <f t="shared" si="10"/>
        <v>1305.6215600000071</v>
      </c>
      <c r="H635" s="2">
        <f t="shared" si="11"/>
        <v>0.34000000001105946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2014.8500000000058</v>
      </c>
      <c r="E636" s="1">
        <v>0</v>
      </c>
      <c r="F636" s="1">
        <v>0</v>
      </c>
      <c r="G636" s="2">
        <f t="shared" si="10"/>
        <v>2558.8595000000073</v>
      </c>
      <c r="H636" s="2">
        <f t="shared" si="11"/>
        <v>0.14999999999417923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5986.8899999999994</v>
      </c>
      <c r="D638" s="1">
        <f>'PR-RAS'!E644</f>
        <v>3927.55</v>
      </c>
      <c r="E638" s="1">
        <v>0</v>
      </c>
      <c r="F638" s="1">
        <v>0</v>
      </c>
      <c r="G638" s="2">
        <f t="shared" si="10"/>
        <v>8817.3476300000002</v>
      </c>
      <c r="H638" s="2">
        <f t="shared" si="11"/>
        <v>0.56000000000040018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3927.5499999999884</v>
      </c>
      <c r="D640" s="1">
        <f>'PR-RAS'!E646</f>
        <v>5942.400000000006</v>
      </c>
      <c r="E640" s="1">
        <v>0</v>
      </c>
      <c r="F640" s="1">
        <v>0</v>
      </c>
      <c r="G640" s="2">
        <f t="shared" si="10"/>
        <v>10104.09165</v>
      </c>
      <c r="H640" s="2">
        <f t="shared" si="11"/>
        <v>0.8500000000176442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1329.07</v>
      </c>
      <c r="D642" s="1">
        <f>'PR-RAS'!E649</f>
        <v>2471.4499999999998</v>
      </c>
      <c r="E642" s="1">
        <v>0</v>
      </c>
      <c r="F642" s="1">
        <v>0</v>
      </c>
      <c r="G642" s="2">
        <f t="shared" si="10"/>
        <v>4020.3327699999995</v>
      </c>
      <c r="H642" s="2">
        <f t="shared" si="11"/>
        <v>0.51999999999975444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90509.13</v>
      </c>
      <c r="D643" s="1">
        <f>'PR-RAS'!E650</f>
        <v>96851.95</v>
      </c>
      <c r="E643" s="1">
        <v>0</v>
      </c>
      <c r="F643" s="1">
        <v>0</v>
      </c>
      <c r="G643" s="2">
        <f t="shared" si="10"/>
        <v>182464.76526000001</v>
      </c>
      <c r="H643" s="2">
        <f t="shared" si="11"/>
        <v>0.180000000007567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89366.75</v>
      </c>
      <c r="D644" s="1">
        <f>'PR-RAS'!E651</f>
        <v>99000.12</v>
      </c>
      <c r="E644" s="1">
        <v>0</v>
      </c>
      <c r="F644" s="1">
        <v>0</v>
      </c>
      <c r="G644" s="2">
        <f t="shared" si="10"/>
        <v>184776.97456999999</v>
      </c>
      <c r="H644" s="2">
        <f t="shared" si="1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2471.4500000000116</v>
      </c>
      <c r="D645" s="1">
        <f>'PR-RAS'!E652</f>
        <v>323.27999999999884</v>
      </c>
      <c r="E645" s="1">
        <v>0</v>
      </c>
      <c r="F645" s="1">
        <v>0</v>
      </c>
      <c r="G645" s="2">
        <f t="shared" si="10"/>
        <v>2007.998440000006</v>
      </c>
      <c r="H645" s="2">
        <f t="shared" si="11"/>
        <v>0.73000000001047738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4</v>
      </c>
      <c r="E647" s="1">
        <v>0</v>
      </c>
      <c r="F647" s="1">
        <v>0</v>
      </c>
      <c r="G647" s="2">
        <f t="shared" si="10"/>
        <v>7.7520000000000007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v>
      </c>
      <c r="D649" s="1">
        <f>'PR-RAS'!E656</f>
        <v>4</v>
      </c>
      <c r="E649" s="1">
        <v>0</v>
      </c>
      <c r="F649" s="1">
        <v>0</v>
      </c>
      <c r="G649" s="2">
        <f t="shared" si="10"/>
        <v>7.7759999999999998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2931.93</v>
      </c>
      <c r="D711" s="1">
        <f>'PR-RAS'!E718</f>
        <v>2543.7399999999998</v>
      </c>
      <c r="E711" s="1">
        <v>0</v>
      </c>
      <c r="F711" s="1">
        <v>0</v>
      </c>
      <c r="G711" s="2">
        <f t="shared" si="10"/>
        <v>5693.7810999999992</v>
      </c>
      <c r="H711" s="2">
        <f t="shared" si="11"/>
        <v>0.33000000000038199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6603.4</v>
      </c>
      <c r="D984" s="6">
        <f>BILANCA!E6</f>
        <v>3382.0200000000013</v>
      </c>
      <c r="E984" s="6">
        <v>0</v>
      </c>
      <c r="F984" s="6">
        <v>0</v>
      </c>
      <c r="G984" s="7">
        <f t="shared" ref="G984:G1241" si="22">B984/1000*C984+B984/500*D984</f>
        <v>13.367440000000002</v>
      </c>
      <c r="H984" s="7">
        <f t="shared" si="19"/>
        <v>0.42000000000098225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3369.0199999999995</v>
      </c>
      <c r="D985" s="1">
        <f>BILANCA!E7</f>
        <v>1232.6400000000012</v>
      </c>
      <c r="E985" s="1">
        <v>0</v>
      </c>
      <c r="F985" s="1">
        <v>0</v>
      </c>
      <c r="G985" s="2">
        <f t="shared" si="22"/>
        <v>11.668600000000005</v>
      </c>
      <c r="H985" s="2">
        <f t="shared" si="19"/>
        <v>0.37999999999829015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3369.0199999999995</v>
      </c>
      <c r="D990" s="1">
        <f>BILANCA!E12</f>
        <v>1232.6400000000012</v>
      </c>
      <c r="E990" s="1">
        <v>0</v>
      </c>
      <c r="F990" s="1">
        <v>0</v>
      </c>
      <c r="G990" s="2">
        <f t="shared" si="22"/>
        <v>40.840100000000014</v>
      </c>
      <c r="H990" s="2">
        <f t="shared" si="19"/>
        <v>0.37999999999829015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1656.3899999999994</v>
      </c>
      <c r="D997" s="1">
        <f>BILANCA!E19</f>
        <v>1232.6400000000012</v>
      </c>
      <c r="E997" s="1">
        <v>0</v>
      </c>
      <c r="F997" s="1">
        <v>0</v>
      </c>
      <c r="G997" s="2">
        <f t="shared" si="22"/>
        <v>57.703380000000024</v>
      </c>
      <c r="H997" s="2">
        <f t="shared" si="19"/>
        <v>0.74999999999818101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8712.64</v>
      </c>
      <c r="D998" s="1">
        <f>BILANCA!E20</f>
        <v>8637.5400000000009</v>
      </c>
      <c r="E998" s="1">
        <v>0</v>
      </c>
      <c r="F998" s="1">
        <v>0</v>
      </c>
      <c r="G998" s="2">
        <f t="shared" si="22"/>
        <v>389.81580000000002</v>
      </c>
      <c r="H998" s="2">
        <f t="shared" si="19"/>
        <v>0.81999999999970896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7056.25</v>
      </c>
      <c r="D1006" s="1">
        <f>BILANCA!E28</f>
        <v>7404.9</v>
      </c>
      <c r="E1006" s="1">
        <v>0</v>
      </c>
      <c r="F1006" s="1">
        <v>0</v>
      </c>
      <c r="G1006" s="2">
        <f t="shared" si="22"/>
        <v>502.91914999999995</v>
      </c>
      <c r="H1006" s="2">
        <f t="shared" si="19"/>
        <v>0.3500000000003638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1712.63</v>
      </c>
      <c r="D1023" s="1">
        <f>BILANCA!E45</f>
        <v>0</v>
      </c>
      <c r="E1023" s="1">
        <v>0</v>
      </c>
      <c r="F1023" s="1">
        <v>0</v>
      </c>
      <c r="G1023" s="2">
        <f t="shared" si="22"/>
        <v>68.505200000000002</v>
      </c>
      <c r="H1023" s="2">
        <f t="shared" si="19"/>
        <v>0.36999999999989086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1712.63</v>
      </c>
      <c r="D1025" s="1">
        <f>BILANCA!E47</f>
        <v>0</v>
      </c>
      <c r="E1025" s="1">
        <v>0</v>
      </c>
      <c r="F1025" s="1">
        <v>0</v>
      </c>
      <c r="G1025" s="2">
        <f t="shared" si="22"/>
        <v>71.930460000000011</v>
      </c>
      <c r="H1025" s="2">
        <f t="shared" si="19"/>
        <v>0.36999999999989086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1368.17</v>
      </c>
      <c r="D1032" s="1">
        <f>BILANCA!E54</f>
        <v>2300.87</v>
      </c>
      <c r="E1032" s="1">
        <v>0</v>
      </c>
      <c r="F1032" s="1">
        <v>0</v>
      </c>
      <c r="G1032" s="2">
        <f t="shared" si="22"/>
        <v>292.52559000000002</v>
      </c>
      <c r="H1032" s="2">
        <f t="shared" si="19"/>
        <v>0.3000000000001819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1368.17</v>
      </c>
      <c r="D1033" s="1">
        <f>BILANCA!E55</f>
        <v>2300.87</v>
      </c>
      <c r="E1033" s="1">
        <v>0</v>
      </c>
      <c r="F1033" s="1">
        <v>0</v>
      </c>
      <c r="G1033" s="2">
        <f t="shared" si="22"/>
        <v>298.49549999999999</v>
      </c>
      <c r="H1033" s="2">
        <f t="shared" si="19"/>
        <v>0.3000000000001819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3234.3799999999997</v>
      </c>
      <c r="D1046" s="1">
        <f>BILANCA!E68</f>
        <v>2149.38</v>
      </c>
      <c r="E1046" s="1">
        <v>0</v>
      </c>
      <c r="F1046" s="1">
        <v>0</v>
      </c>
      <c r="G1046" s="2">
        <f t="shared" si="22"/>
        <v>474.58781999999997</v>
      </c>
      <c r="H1046" s="2">
        <f t="shared" si="19"/>
        <v>0.75999999999976353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2471.4499999999998</v>
      </c>
      <c r="D1047" s="1">
        <f>BILANCA!E69</f>
        <v>323.27999999999997</v>
      </c>
      <c r="E1047" s="1">
        <v>0</v>
      </c>
      <c r="F1047" s="1">
        <v>0</v>
      </c>
      <c r="G1047" s="2">
        <f t="shared" si="22"/>
        <v>199.55264</v>
      </c>
      <c r="H1047" s="2">
        <f t="shared" si="19"/>
        <v>0.72999999999979082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2471.4499999999998</v>
      </c>
      <c r="D1048" s="1">
        <f>BILANCA!E70</f>
        <v>323.27999999999997</v>
      </c>
      <c r="E1048" s="1">
        <v>0</v>
      </c>
      <c r="F1048" s="1">
        <v>0</v>
      </c>
      <c r="G1048" s="2">
        <f t="shared" si="22"/>
        <v>202.67064999999999</v>
      </c>
      <c r="H1048" s="2">
        <f t="shared" si="19"/>
        <v>0.72999999999979082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2471.4499999999998</v>
      </c>
      <c r="D1050" s="1">
        <f>BILANCA!E72</f>
        <v>323.27999999999997</v>
      </c>
      <c r="E1050" s="1">
        <v>0</v>
      </c>
      <c r="F1050" s="1">
        <v>0</v>
      </c>
      <c r="G1050" s="2">
        <f t="shared" si="22"/>
        <v>208.90667000000002</v>
      </c>
      <c r="H1050" s="2">
        <f t="shared" si="19"/>
        <v>0.72999999999979082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762.93</v>
      </c>
      <c r="D1056" s="1">
        <f>BILANCA!E78</f>
        <v>1826.1</v>
      </c>
      <c r="E1056" s="1">
        <v>0</v>
      </c>
      <c r="F1056" s="1">
        <v>0</v>
      </c>
      <c r="G1056" s="2">
        <f t="shared" si="22"/>
        <v>322.30448999999999</v>
      </c>
      <c r="H1056" s="2">
        <f t="shared" si="19"/>
        <v>0.16999999999995907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762.93</v>
      </c>
      <c r="D1064" s="1">
        <f>BILANCA!E86</f>
        <v>1826.1</v>
      </c>
      <c r="E1064" s="1">
        <v>0</v>
      </c>
      <c r="F1064" s="1">
        <v>0</v>
      </c>
      <c r="G1064" s="2">
        <f t="shared" si="22"/>
        <v>357.62552999999997</v>
      </c>
      <c r="H1064" s="2">
        <f t="shared" si="19"/>
        <v>0.16999999999995907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6603.4</v>
      </c>
      <c r="D1152" s="1">
        <f>BILANCA!E175</f>
        <v>3382.0200000000013</v>
      </c>
      <c r="E1152" s="1">
        <v>0</v>
      </c>
      <c r="F1152" s="1">
        <v>0</v>
      </c>
      <c r="G1152" s="2">
        <f t="shared" si="22"/>
        <v>2259.0973600000007</v>
      </c>
      <c r="H1152" s="2">
        <f t="shared" si="23"/>
        <v>0.42000000000098225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6514.81</v>
      </c>
      <c r="D1153" s="1">
        <f>BILANCA!E176</f>
        <v>7444.6600000000008</v>
      </c>
      <c r="E1153" s="1">
        <v>0</v>
      </c>
      <c r="F1153" s="1">
        <v>0</v>
      </c>
      <c r="G1153" s="2">
        <f t="shared" si="22"/>
        <v>3638.7021000000004</v>
      </c>
      <c r="H1153" s="2">
        <f t="shared" si="23"/>
        <v>0.52999999999883585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6514.81</v>
      </c>
      <c r="D1154" s="1">
        <f>BILANCA!E177</f>
        <v>7444.6600000000008</v>
      </c>
      <c r="E1154" s="1">
        <v>0</v>
      </c>
      <c r="F1154" s="1">
        <v>0</v>
      </c>
      <c r="G1154" s="2">
        <f t="shared" si="22"/>
        <v>3660.1062300000003</v>
      </c>
      <c r="H1154" s="2">
        <f t="shared" si="23"/>
        <v>0.52999999999883585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5914.89</v>
      </c>
      <c r="D1155" s="1">
        <f>BILANCA!E178</f>
        <v>6768.18</v>
      </c>
      <c r="E1155" s="1">
        <v>0</v>
      </c>
      <c r="F1155" s="1">
        <v>0</v>
      </c>
      <c r="G1155" s="2">
        <f t="shared" si="22"/>
        <v>3345.6150000000002</v>
      </c>
      <c r="H1155" s="2">
        <f t="shared" si="23"/>
        <v>0.28999999999996362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562.15</v>
      </c>
      <c r="D1156" s="1">
        <f>BILANCA!E179</f>
        <v>639.01</v>
      </c>
      <c r="E1156" s="1">
        <v>0</v>
      </c>
      <c r="F1156" s="1">
        <v>0</v>
      </c>
      <c r="G1156" s="2">
        <f t="shared" si="22"/>
        <v>318.34940999999998</v>
      </c>
      <c r="H1156" s="2">
        <f t="shared" si="23"/>
        <v>0.15999999999996817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37.770000000000003</v>
      </c>
      <c r="D1157" s="1">
        <f>BILANCA!E180</f>
        <v>37.47</v>
      </c>
      <c r="E1157" s="1">
        <v>0</v>
      </c>
      <c r="F1157" s="1">
        <v>0</v>
      </c>
      <c r="G1157" s="2">
        <f t="shared" si="22"/>
        <v>19.611539999999998</v>
      </c>
      <c r="H1157" s="2">
        <f t="shared" si="23"/>
        <v>0.69999999999999574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37.770000000000003</v>
      </c>
      <c r="D1160" s="1">
        <f>BILANCA!E183</f>
        <v>37.47</v>
      </c>
      <c r="E1160" s="1">
        <v>0</v>
      </c>
      <c r="F1160" s="1">
        <v>0</v>
      </c>
      <c r="G1160" s="2">
        <f t="shared" si="22"/>
        <v>19.949669999999998</v>
      </c>
      <c r="H1160" s="2">
        <f t="shared" si="23"/>
        <v>0.69999999999999574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88.589999999999691</v>
      </c>
      <c r="D1214" s="1">
        <f>BILANCA!E237</f>
        <v>-4062.6399999999994</v>
      </c>
      <c r="E1214" s="1">
        <v>0</v>
      </c>
      <c r="F1214" s="1">
        <v>0</v>
      </c>
      <c r="G1214" s="2">
        <f t="shared" si="22"/>
        <v>-1856.4753899999998</v>
      </c>
      <c r="H1214" s="2">
        <f t="shared" si="23"/>
        <v>0.7700000000008913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4016.14</v>
      </c>
      <c r="D1215" s="1">
        <f>BILANCA!E238</f>
        <v>1879.76</v>
      </c>
      <c r="E1215" s="1">
        <v>0</v>
      </c>
      <c r="F1215" s="1">
        <v>0</v>
      </c>
      <c r="G1215" s="2">
        <f t="shared" si="22"/>
        <v>1803.9531200000001</v>
      </c>
      <c r="H1215" s="2">
        <f t="shared" si="23"/>
        <v>0.37999999999988177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4016.14</v>
      </c>
      <c r="D1216" s="1">
        <f>BILANCA!E239</f>
        <v>1879.76</v>
      </c>
      <c r="E1216" s="1">
        <v>0</v>
      </c>
      <c r="F1216" s="1">
        <v>0</v>
      </c>
      <c r="G1216" s="2">
        <f t="shared" si="22"/>
        <v>1811.7287799999999</v>
      </c>
      <c r="H1216" s="2">
        <f t="shared" si="23"/>
        <v>0.37999999999988177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129.33000000000001</v>
      </c>
      <c r="D1217" s="1">
        <f>BILANCA!E240</f>
        <v>129.33000000000001</v>
      </c>
      <c r="E1217" s="1">
        <v>0</v>
      </c>
      <c r="F1217" s="1">
        <v>0</v>
      </c>
      <c r="G1217" s="2">
        <f t="shared" si="22"/>
        <v>90.789660000000012</v>
      </c>
      <c r="H1217" s="2">
        <f t="shared" si="23"/>
        <v>0.66000000000002501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3886.81</v>
      </c>
      <c r="D1218" s="1">
        <f>BILANCA!E241</f>
        <v>1750.43</v>
      </c>
      <c r="E1218" s="1">
        <v>0</v>
      </c>
      <c r="F1218" s="1">
        <v>0</v>
      </c>
      <c r="G1218" s="2">
        <f t="shared" si="22"/>
        <v>1736.1024499999999</v>
      </c>
      <c r="H1218" s="2">
        <f t="shared" si="23"/>
        <v>0.62000000000011823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-3927.55</v>
      </c>
      <c r="D1222" s="1">
        <f>BILANCA!E245</f>
        <v>-5942.4</v>
      </c>
      <c r="E1222" s="1">
        <v>0</v>
      </c>
      <c r="F1222" s="1">
        <v>0</v>
      </c>
      <c r="G1222" s="2">
        <f t="shared" si="22"/>
        <v>-3779.1516499999998</v>
      </c>
      <c r="H1222" s="2">
        <f t="shared" si="23"/>
        <v>0.8499999999994543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3927.55</v>
      </c>
      <c r="D1227" s="1">
        <f>BILANCA!E250</f>
        <v>5942.4</v>
      </c>
      <c r="E1227" s="1">
        <v>0</v>
      </c>
      <c r="F1227" s="1">
        <v>0</v>
      </c>
      <c r="G1227" s="2">
        <f t="shared" si="22"/>
        <v>3858.2133999999996</v>
      </c>
      <c r="H1227" s="2">
        <f t="shared" si="23"/>
        <v>0.8499999999994543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3131.48</v>
      </c>
      <c r="D1228" s="1">
        <f>BILANCA!E251</f>
        <v>5942.4</v>
      </c>
      <c r="E1228" s="1">
        <v>0</v>
      </c>
      <c r="F1228" s="1">
        <v>0</v>
      </c>
      <c r="G1228" s="2">
        <f t="shared" si="22"/>
        <v>3678.9885999999997</v>
      </c>
      <c r="H1228" s="2">
        <f t="shared" si="23"/>
        <v>0.87999999999965439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796.07</v>
      </c>
      <c r="D1229" s="1">
        <f>BILANCA!E252</f>
        <v>0</v>
      </c>
      <c r="E1229" s="1">
        <v>0</v>
      </c>
      <c r="F1229" s="1">
        <v>0</v>
      </c>
      <c r="G1229" s="2">
        <f t="shared" si="22"/>
        <v>195.83322000000001</v>
      </c>
      <c r="H1229" s="2">
        <f t="shared" si="23"/>
        <v>7.0000000000050022E-2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762.93</v>
      </c>
      <c r="D1244" s="1">
        <f>BILANCA!E268</f>
        <v>1166.1300000000001</v>
      </c>
      <c r="E1244" s="1">
        <v>0</v>
      </c>
      <c r="F1244" s="1">
        <v>0</v>
      </c>
      <c r="G1244" s="2">
        <f t="shared" si="24"/>
        <v>807.84459000000004</v>
      </c>
      <c r="H1244" s="2">
        <f t="shared" si="23"/>
        <v>0.20000000000015916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659.97</v>
      </c>
      <c r="E1245" s="1">
        <v>0</v>
      </c>
      <c r="F1245" s="1">
        <v>0</v>
      </c>
      <c r="G1245" s="2">
        <f t="shared" si="24"/>
        <v>345.82428000000004</v>
      </c>
      <c r="H1245" s="2">
        <f t="shared" si="23"/>
        <v>2.9999999999972715E-2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6514.81</v>
      </c>
      <c r="D1264" s="1">
        <f>BILANCA!E288</f>
        <v>7444.66</v>
      </c>
      <c r="E1264" s="1">
        <v>0</v>
      </c>
      <c r="F1264" s="1">
        <v>0</v>
      </c>
      <c r="G1264" s="2">
        <f t="shared" si="24"/>
        <v>6014.5605300000007</v>
      </c>
      <c r="H1264" s="2">
        <f t="shared" si="23"/>
        <v>0.52999999999974534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88447.8</v>
      </c>
      <c r="D1329" s="1">
        <f>'RAS-funkcijski'!E35</f>
        <v>98786.08</v>
      </c>
      <c r="E1329" s="1">
        <v>0</v>
      </c>
      <c r="F1329" s="1">
        <v>0</v>
      </c>
      <c r="G1329" s="2">
        <f t="shared" si="24"/>
        <v>8866.6187600000012</v>
      </c>
      <c r="H1329" s="2">
        <f t="shared" si="23"/>
        <v>0.27999999999883585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88447.8</v>
      </c>
      <c r="D1355" s="1">
        <f>'RAS-funkcijski'!E61</f>
        <v>98786.08</v>
      </c>
      <c r="E1355" s="1">
        <v>0</v>
      </c>
      <c r="F1355" s="1">
        <v>0</v>
      </c>
      <c r="G1355" s="2">
        <f t="shared" si="24"/>
        <v>16303.137720000001</v>
      </c>
      <c r="H1355" s="2">
        <f t="shared" si="27"/>
        <v>0.27999999999883585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88447.8</v>
      </c>
      <c r="D1359" s="1">
        <f>'RAS-funkcijski'!E65</f>
        <v>98786.08</v>
      </c>
      <c r="E1359" s="1">
        <v>0</v>
      </c>
      <c r="F1359" s="1">
        <v>0</v>
      </c>
      <c r="G1359" s="2">
        <f t="shared" si="24"/>
        <v>17447.217560000001</v>
      </c>
      <c r="H1359" s="2">
        <f t="shared" si="27"/>
        <v>0.27999999999883585</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88447.8</v>
      </c>
      <c r="D1435" s="13">
        <f>'RAS-funkcijski'!E141</f>
        <v>98786.08</v>
      </c>
      <c r="E1435" s="13">
        <v>0</v>
      </c>
      <c r="F1435" s="13">
        <v>0</v>
      </c>
      <c r="G1435" s="14">
        <f t="shared" si="24"/>
        <v>39184.734520000005</v>
      </c>
      <c r="H1435" s="14">
        <f t="shared" si="27"/>
        <v>0.27999999999883585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2136.38</v>
      </c>
      <c r="E1436" s="6">
        <v>0</v>
      </c>
      <c r="F1436" s="6">
        <v>0</v>
      </c>
      <c r="G1436" s="7">
        <f t="shared" si="24"/>
        <v>4.2727599999999999</v>
      </c>
      <c r="H1436" s="7">
        <f t="shared" si="27"/>
        <v>0.38000000000010914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2136.38</v>
      </c>
      <c r="E1437" s="1">
        <v>0</v>
      </c>
      <c r="F1437" s="1">
        <v>0</v>
      </c>
      <c r="G1437" s="2">
        <f t="shared" si="24"/>
        <v>8.5455199999999998</v>
      </c>
      <c r="H1437" s="2">
        <f t="shared" si="27"/>
        <v>0.38000000000010914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2136.38</v>
      </c>
      <c r="E1438" s="1">
        <v>0</v>
      </c>
      <c r="F1438" s="1">
        <v>0</v>
      </c>
      <c r="G1438" s="2">
        <f t="shared" si="24"/>
        <v>12.818280000000001</v>
      </c>
      <c r="H1438" s="2">
        <f t="shared" si="27"/>
        <v>0.38000000000010914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1203.68</v>
      </c>
      <c r="E1441" s="1">
        <v>0</v>
      </c>
      <c r="F1441" s="1">
        <v>0</v>
      </c>
      <c r="G1441" s="2">
        <f t="shared" si="24"/>
        <v>14.444160000000002</v>
      </c>
      <c r="H1441" s="2">
        <f t="shared" si="27"/>
        <v>0.31999999999993634</v>
      </c>
      <c r="I1441" s="10">
        <f t="shared" si="28"/>
        <v>4.6221311999990808</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932.7</v>
      </c>
      <c r="E1442" s="1">
        <v>0</v>
      </c>
      <c r="F1442" s="1">
        <v>0</v>
      </c>
      <c r="G1442" s="2">
        <f t="shared" si="24"/>
        <v>13.0578</v>
      </c>
      <c r="H1442" s="2">
        <f t="shared" si="27"/>
        <v>0.29999999999995453</v>
      </c>
      <c r="I1442" s="10">
        <f t="shared" si="28"/>
        <v>3.9173399999994061</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6514.81</v>
      </c>
      <c r="D1480" s="6"/>
      <c r="E1480" s="6">
        <v>0</v>
      </c>
      <c r="F1480" s="6">
        <v>0</v>
      </c>
      <c r="G1480" s="7">
        <f t="shared" ref="G1480:G1580" si="34">B1480/1000*C1480</f>
        <v>6.5148100000000007</v>
      </c>
      <c r="H1480" s="7">
        <f t="shared" ref="H1480:H1580" si="35">ABS(C1480-ROUND(C1480,0))</f>
        <v>0.18999999999959982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99937.97</v>
      </c>
      <c r="D1481" s="1">
        <v>0</v>
      </c>
      <c r="E1481" s="1">
        <v>0</v>
      </c>
      <c r="F1481" s="1">
        <v>0</v>
      </c>
      <c r="G1481" s="2">
        <f t="shared" si="34"/>
        <v>199.87594000000001</v>
      </c>
      <c r="H1481" s="2">
        <f t="shared" si="35"/>
        <v>2.9999999998835847E-2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99278</v>
      </c>
      <c r="D1483" s="1">
        <v>0</v>
      </c>
      <c r="E1483" s="1">
        <v>0</v>
      </c>
      <c r="F1483" s="1">
        <v>0</v>
      </c>
      <c r="G1483" s="2">
        <f t="shared" si="34"/>
        <v>397.11200000000002</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88731.87</v>
      </c>
      <c r="D1484" s="1">
        <v>0</v>
      </c>
      <c r="E1484" s="1">
        <v>0</v>
      </c>
      <c r="F1484" s="1">
        <v>0</v>
      </c>
      <c r="G1484" s="2">
        <f t="shared" si="34"/>
        <v>443.65934999999996</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10150.39</v>
      </c>
      <c r="D1485" s="1">
        <v>0</v>
      </c>
      <c r="E1485" s="1">
        <v>0</v>
      </c>
      <c r="F1485" s="1">
        <v>0</v>
      </c>
      <c r="G1485" s="2">
        <f t="shared" si="34"/>
        <v>60.902339999999995</v>
      </c>
      <c r="H1485" s="2">
        <f t="shared" si="35"/>
        <v>0.38999999999941792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395.74</v>
      </c>
      <c r="D1486" s="1">
        <v>0</v>
      </c>
      <c r="E1486" s="1">
        <v>0</v>
      </c>
      <c r="F1486" s="1">
        <v>0</v>
      </c>
      <c r="G1486" s="2">
        <f t="shared" si="34"/>
        <v>2.7701800000000003</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659.97</v>
      </c>
      <c r="D1492" s="1">
        <v>0</v>
      </c>
      <c r="E1492" s="1">
        <v>0</v>
      </c>
      <c r="F1492" s="1">
        <v>0</v>
      </c>
      <c r="G1492" s="2">
        <f t="shared" si="34"/>
        <v>8.5796100000000006</v>
      </c>
      <c r="H1492" s="2">
        <f t="shared" si="35"/>
        <v>2.9999999999972715E-2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99008.12</v>
      </c>
      <c r="D1499" s="1">
        <v>0</v>
      </c>
      <c r="E1499" s="1">
        <v>0</v>
      </c>
      <c r="F1499" s="1">
        <v>0</v>
      </c>
      <c r="G1499" s="2">
        <f t="shared" si="34"/>
        <v>1980.1623999999999</v>
      </c>
      <c r="H1499" s="2">
        <f t="shared" si="35"/>
        <v>0.11999999999534339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98348.15</v>
      </c>
      <c r="D1501" s="1">
        <v>0</v>
      </c>
      <c r="E1501" s="1">
        <v>0</v>
      </c>
      <c r="F1501" s="1">
        <v>0</v>
      </c>
      <c r="G1501" s="2">
        <f t="shared" si="34"/>
        <v>2163.6592999999998</v>
      </c>
      <c r="H1501" s="2">
        <f t="shared" si="35"/>
        <v>0.14999999999417923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87878.58</v>
      </c>
      <c r="D1502" s="1">
        <v>0</v>
      </c>
      <c r="E1502" s="1">
        <v>0</v>
      </c>
      <c r="F1502" s="1">
        <v>0</v>
      </c>
      <c r="G1502" s="2">
        <f t="shared" si="34"/>
        <v>2021.2073399999999</v>
      </c>
      <c r="H1502" s="2">
        <f t="shared" si="35"/>
        <v>0.41999999999825377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10073.530000000001</v>
      </c>
      <c r="D1503" s="1">
        <v>0</v>
      </c>
      <c r="E1503" s="1">
        <v>0</v>
      </c>
      <c r="F1503" s="1">
        <v>0</v>
      </c>
      <c r="G1503" s="2">
        <f t="shared" si="34"/>
        <v>241.76472000000001</v>
      </c>
      <c r="H1503" s="2">
        <f t="shared" si="35"/>
        <v>0.46999999999934516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396.04</v>
      </c>
      <c r="D1504" s="1">
        <v>0</v>
      </c>
      <c r="E1504" s="1">
        <v>0</v>
      </c>
      <c r="F1504" s="1">
        <v>0</v>
      </c>
      <c r="G1504" s="2">
        <f t="shared" si="34"/>
        <v>9.9010000000000016</v>
      </c>
      <c r="H1504" s="2">
        <f t="shared" si="35"/>
        <v>4.0000000000020464E-2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659.97</v>
      </c>
      <c r="D1510" s="1">
        <v>0</v>
      </c>
      <c r="E1510" s="1">
        <v>0</v>
      </c>
      <c r="F1510" s="1">
        <v>0</v>
      </c>
      <c r="G1510" s="2">
        <f t="shared" si="34"/>
        <v>20.459070000000001</v>
      </c>
      <c r="H1510" s="2">
        <f t="shared" si="35"/>
        <v>2.9999999999972715E-2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7444.6600000000035</v>
      </c>
      <c r="D1517" s="1">
        <v>0</v>
      </c>
      <c r="E1517" s="1">
        <v>0</v>
      </c>
      <c r="F1517" s="1">
        <v>0</v>
      </c>
      <c r="G1517" s="2">
        <f t="shared" si="34"/>
        <v>282.89708000000013</v>
      </c>
      <c r="H1517" s="2">
        <f t="shared" si="35"/>
        <v>0.33999999999650754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7444.66</v>
      </c>
      <c r="D1576" s="1">
        <v>0</v>
      </c>
      <c r="E1576" s="1">
        <v>0</v>
      </c>
      <c r="F1576" s="1">
        <v>0</v>
      </c>
      <c r="G1576" s="2">
        <f t="shared" si="34"/>
        <v>722.13202000000001</v>
      </c>
      <c r="H1576" s="2">
        <f t="shared" si="35"/>
        <v>0.34000000000014552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7444.66</v>
      </c>
      <c r="D1578" s="1">
        <v>0</v>
      </c>
      <c r="E1578" s="1">
        <v>0</v>
      </c>
      <c r="F1578" s="1">
        <v>0</v>
      </c>
      <c r="G1578" s="2">
        <f t="shared" si="34"/>
        <v>737.02134000000001</v>
      </c>
      <c r="H1578" s="2">
        <f t="shared" si="35"/>
        <v>0.34000000000014552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48517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90507.14</v>
      </c>
      <c r="I16" s="170">
        <f>'PR-RAS'!E6</f>
        <v>96771.23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88447.799999999988</v>
      </c>
      <c r="I17" s="170">
        <f>'PR-RAS'!E151</f>
        <v>98786.08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3927.5499999999884</v>
      </c>
      <c r="I19" s="171">
        <f>'PR-RAS'!E646</f>
        <v>5942.400000000006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3369.0199999999995</v>
      </c>
      <c r="I20" s="173">
        <f>BILANCA!E7</f>
        <v>1232.6400000000012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3234.3799999999997</v>
      </c>
      <c r="I21" s="175">
        <f>BILANCA!E68</f>
        <v>2149.38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6514.81</v>
      </c>
      <c r="I22" s="175">
        <f>BILANCA!E176</f>
        <v>7444.6600000000008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88.589999999999691</v>
      </c>
      <c r="I23" s="177">
        <f>BILANCA!E237</f>
        <v>-4062.6399999999994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88447.8</v>
      </c>
      <c r="I25" s="175">
        <f>'RAS-funkcijski'!E35</f>
        <v>98786.08</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88447.8</v>
      </c>
      <c r="I28" s="179">
        <f>'RAS-funkcijski'!E141</f>
        <v>98786.08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2136.38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6514.81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7444.6600000000035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7444.66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84"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90507.14</v>
      </c>
      <c r="E6" s="51">
        <f>E7+E44+E50+E82+E106+E124+E133+E139</f>
        <v>96771.23</v>
      </c>
      <c r="F6" s="52">
        <f t="shared" ref="F6:F131" si="0">IF(D6&lt;&gt;0,IF(E6/D6&gt;=100,"&gt;&gt;100",E6/D6*100),"-")</f>
        <v>106.92110036843501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10000</v>
      </c>
      <c r="F124" s="52" t="str">
        <f t="shared" si="0"/>
        <v>-</v>
      </c>
    </row>
    <row r="125" spans="1:6" ht="12.75" customHeight="1" x14ac:dyDescent="0.2">
      <c r="A125" s="53">
        <v>661</v>
      </c>
      <c r="B125" s="86" t="s">
        <v>296</v>
      </c>
      <c r="C125" s="50" t="s">
        <v>297</v>
      </c>
      <c r="D125" s="51">
        <f t="shared" ref="D125:E125" si="28">SUM(D126:D127)</f>
        <v>0</v>
      </c>
      <c r="E125" s="51">
        <f t="shared" si="28"/>
        <v>10000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10000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90507.14</v>
      </c>
      <c r="E133" s="51">
        <f t="shared" si="30"/>
        <v>86771.23</v>
      </c>
      <c r="F133" s="52">
        <f t="shared" ref="F133:F223" si="31">IF(D133&lt;&gt;0,IF(E133/D133&gt;=100,"&gt;&gt;100",E133/D133*100),"-")</f>
        <v>95.872248311017231</v>
      </c>
    </row>
    <row r="134" spans="1:6" ht="24" x14ac:dyDescent="0.2">
      <c r="A134" s="53">
        <v>671</v>
      </c>
      <c r="B134" s="232" t="s">
        <v>314</v>
      </c>
      <c r="C134" s="50" t="s">
        <v>315</v>
      </c>
      <c r="D134" s="51">
        <f t="shared" ref="D134:E134" si="32">SUM(D135:D137)</f>
        <v>90507.14</v>
      </c>
      <c r="E134" s="51">
        <f t="shared" si="32"/>
        <v>86771.23</v>
      </c>
      <c r="F134" s="52">
        <f t="shared" si="31"/>
        <v>95.872248311017231</v>
      </c>
    </row>
    <row r="135" spans="1:6" ht="12.75" customHeight="1" x14ac:dyDescent="0.2">
      <c r="A135" s="53">
        <v>6711</v>
      </c>
      <c r="B135" s="85" t="s">
        <v>316</v>
      </c>
      <c r="C135" s="50" t="s">
        <v>317</v>
      </c>
      <c r="D135" s="242">
        <v>90507.14</v>
      </c>
      <c r="E135" s="242">
        <v>86771.23</v>
      </c>
      <c r="F135" s="52">
        <f t="shared" si="31"/>
        <v>95.872248311017231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88447.799999999988</v>
      </c>
      <c r="E151" s="51">
        <f t="shared" si="35"/>
        <v>98786.08</v>
      </c>
      <c r="F151" s="52">
        <f t="shared" si="31"/>
        <v>111.68856658955906</v>
      </c>
    </row>
    <row r="152" spans="1:6" ht="12.75" customHeight="1" x14ac:dyDescent="0.2">
      <c r="A152" s="53">
        <v>31</v>
      </c>
      <c r="B152" s="85" t="s">
        <v>349</v>
      </c>
      <c r="C152" s="50" t="s">
        <v>350</v>
      </c>
      <c r="D152" s="51">
        <f t="shared" ref="D152:E152" si="36">D153+D158+D159</f>
        <v>76910.51999999999</v>
      </c>
      <c r="E152" s="51">
        <f t="shared" si="36"/>
        <v>88153.63</v>
      </c>
      <c r="F152" s="52">
        <f t="shared" si="31"/>
        <v>114.61842931240098</v>
      </c>
    </row>
    <row r="153" spans="1:6" ht="12.75" customHeight="1" x14ac:dyDescent="0.2">
      <c r="A153" s="53">
        <v>311</v>
      </c>
      <c r="B153" s="85" t="s">
        <v>351</v>
      </c>
      <c r="C153" s="50" t="s">
        <v>352</v>
      </c>
      <c r="D153" s="51">
        <f t="shared" ref="D153:E153" si="37">SUM(D154:D157)</f>
        <v>63972.81</v>
      </c>
      <c r="E153" s="51">
        <f t="shared" si="37"/>
        <v>72680.160000000003</v>
      </c>
      <c r="F153" s="52">
        <f t="shared" si="31"/>
        <v>113.61101693047407</v>
      </c>
    </row>
    <row r="154" spans="1:6" ht="12.75" customHeight="1" x14ac:dyDescent="0.2">
      <c r="A154" s="53">
        <v>3111</v>
      </c>
      <c r="B154" s="85" t="s">
        <v>353</v>
      </c>
      <c r="C154" s="50" t="s">
        <v>354</v>
      </c>
      <c r="D154" s="242">
        <v>63972.81</v>
      </c>
      <c r="E154" s="242">
        <v>72680.160000000003</v>
      </c>
      <c r="F154" s="52">
        <f t="shared" si="31"/>
        <v>113.61101693047407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3609.81</v>
      </c>
      <c r="E158" s="242">
        <v>3481.09</v>
      </c>
      <c r="F158" s="52">
        <f t="shared" si="31"/>
        <v>96.434161354752746</v>
      </c>
    </row>
    <row r="159" spans="1:6" ht="12.75" customHeight="1" x14ac:dyDescent="0.2">
      <c r="A159" s="53">
        <v>313</v>
      </c>
      <c r="B159" s="85" t="s">
        <v>363</v>
      </c>
      <c r="C159" s="50" t="s">
        <v>364</v>
      </c>
      <c r="D159" s="51">
        <f t="shared" ref="D159:E159" si="38">SUM(D160:D162)</f>
        <v>9327.9</v>
      </c>
      <c r="E159" s="51">
        <f t="shared" si="38"/>
        <v>11992.38</v>
      </c>
      <c r="F159" s="52">
        <f t="shared" si="31"/>
        <v>128.56462869456146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9327.9</v>
      </c>
      <c r="E161" s="242">
        <v>11992.38</v>
      </c>
      <c r="F161" s="52">
        <f t="shared" si="31"/>
        <v>128.56462869456146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11044.81</v>
      </c>
      <c r="E163" s="51">
        <f t="shared" si="39"/>
        <v>10173.709999999999</v>
      </c>
      <c r="F163" s="52">
        <f t="shared" si="31"/>
        <v>92.113037707303249</v>
      </c>
    </row>
    <row r="164" spans="1:6" ht="12.75" customHeight="1" x14ac:dyDescent="0.2">
      <c r="A164" s="53">
        <v>321</v>
      </c>
      <c r="B164" s="85" t="s">
        <v>372</v>
      </c>
      <c r="C164" s="50" t="s">
        <v>373</v>
      </c>
      <c r="D164" s="51">
        <f t="shared" ref="D164:E164" si="40">SUM(D165:D168)</f>
        <v>6496.46</v>
      </c>
      <c r="E164" s="51">
        <f t="shared" si="40"/>
        <v>7384.15</v>
      </c>
      <c r="F164" s="52">
        <f t="shared" si="31"/>
        <v>113.66421097028227</v>
      </c>
    </row>
    <row r="165" spans="1:6" ht="12.75" customHeight="1" x14ac:dyDescent="0.2">
      <c r="A165" s="53">
        <v>3211</v>
      </c>
      <c r="B165" s="85" t="s">
        <v>374</v>
      </c>
      <c r="C165" s="50" t="s">
        <v>375</v>
      </c>
      <c r="D165" s="242">
        <v>1501.63</v>
      </c>
      <c r="E165" s="242">
        <v>847.02</v>
      </c>
      <c r="F165" s="52">
        <f t="shared" si="31"/>
        <v>56.406704714210555</v>
      </c>
    </row>
    <row r="166" spans="1:6" ht="12.75" customHeight="1" x14ac:dyDescent="0.2">
      <c r="A166" s="53">
        <v>3212</v>
      </c>
      <c r="B166" s="85" t="s">
        <v>376</v>
      </c>
      <c r="C166" s="50" t="s">
        <v>377</v>
      </c>
      <c r="D166" s="242">
        <v>2931.94</v>
      </c>
      <c r="E166" s="242">
        <v>2543.7399999999998</v>
      </c>
      <c r="F166" s="52">
        <f t="shared" si="31"/>
        <v>86.75961991036651</v>
      </c>
    </row>
    <row r="167" spans="1:6" ht="12.75" customHeight="1" x14ac:dyDescent="0.2">
      <c r="A167" s="53">
        <v>3213</v>
      </c>
      <c r="B167" s="85" t="s">
        <v>378</v>
      </c>
      <c r="C167" s="50" t="s">
        <v>379</v>
      </c>
      <c r="D167" s="242">
        <v>773.75</v>
      </c>
      <c r="E167" s="242">
        <v>748.75</v>
      </c>
      <c r="F167" s="52">
        <f t="shared" si="31"/>
        <v>96.768982229402269</v>
      </c>
    </row>
    <row r="168" spans="1:6" ht="12.75" customHeight="1" x14ac:dyDescent="0.2">
      <c r="A168" s="53">
        <v>3214</v>
      </c>
      <c r="B168" s="85" t="s">
        <v>380</v>
      </c>
      <c r="C168" s="50" t="s">
        <v>381</v>
      </c>
      <c r="D168" s="242">
        <v>1289.1400000000001</v>
      </c>
      <c r="E168" s="242">
        <v>3244.64</v>
      </c>
      <c r="F168" s="52">
        <f t="shared" si="31"/>
        <v>251.69027413624585</v>
      </c>
    </row>
    <row r="169" spans="1:6" ht="12.75" customHeight="1" x14ac:dyDescent="0.2">
      <c r="A169" s="53">
        <v>322</v>
      </c>
      <c r="B169" s="85" t="s">
        <v>382</v>
      </c>
      <c r="C169" s="50" t="s">
        <v>383</v>
      </c>
      <c r="D169" s="51">
        <f t="shared" ref="D169:E169" si="41">SUM(D170:D176)</f>
        <v>1990.16</v>
      </c>
      <c r="E169" s="51">
        <f t="shared" si="41"/>
        <v>0</v>
      </c>
      <c r="F169" s="52">
        <f t="shared" si="31"/>
        <v>0</v>
      </c>
    </row>
    <row r="170" spans="1:6" ht="12.75" customHeight="1" x14ac:dyDescent="0.2">
      <c r="A170" s="53">
        <v>3221</v>
      </c>
      <c r="B170" s="85" t="s">
        <v>384</v>
      </c>
      <c r="C170" s="50" t="s">
        <v>385</v>
      </c>
      <c r="D170" s="242">
        <v>1316.41</v>
      </c>
      <c r="E170" s="242">
        <v>0</v>
      </c>
      <c r="F170" s="52">
        <f t="shared" si="31"/>
        <v>0</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673.75</v>
      </c>
      <c r="E174" s="242">
        <v>0</v>
      </c>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2174.0600000000004</v>
      </c>
      <c r="E177" s="51">
        <f t="shared" si="42"/>
        <v>2749.56</v>
      </c>
      <c r="F177" s="52">
        <f t="shared" si="31"/>
        <v>126.47121054616706</v>
      </c>
    </row>
    <row r="178" spans="1:6" ht="12.75" customHeight="1" x14ac:dyDescent="0.2">
      <c r="A178" s="53">
        <v>3231</v>
      </c>
      <c r="B178" s="85" t="s">
        <v>400</v>
      </c>
      <c r="C178" s="50" t="s">
        <v>401</v>
      </c>
      <c r="D178" s="242">
        <v>909.03</v>
      </c>
      <c r="E178" s="242">
        <v>942.9</v>
      </c>
      <c r="F178" s="52">
        <f t="shared" si="31"/>
        <v>103.72594963862578</v>
      </c>
    </row>
    <row r="179" spans="1:6" ht="12.75" customHeight="1" x14ac:dyDescent="0.2">
      <c r="A179" s="53">
        <v>3232</v>
      </c>
      <c r="B179" s="85" t="s">
        <v>402</v>
      </c>
      <c r="C179" s="50" t="s">
        <v>403</v>
      </c>
      <c r="D179" s="242">
        <v>0</v>
      </c>
      <c r="E179" s="242"/>
      <c r="F179" s="52" t="str">
        <f t="shared" si="31"/>
        <v>-</v>
      </c>
    </row>
    <row r="180" spans="1:6" ht="12.75" customHeight="1" x14ac:dyDescent="0.2">
      <c r="A180" s="53">
        <v>3233</v>
      </c>
      <c r="B180" s="85" t="s">
        <v>404</v>
      </c>
      <c r="C180" s="50" t="s">
        <v>405</v>
      </c>
      <c r="D180" s="242">
        <v>125.44</v>
      </c>
      <c r="E180" s="242">
        <v>125.44</v>
      </c>
      <c r="F180" s="52">
        <f t="shared" si="31"/>
        <v>100</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v>478.8</v>
      </c>
      <c r="F183" s="52" t="str">
        <f t="shared" si="31"/>
        <v>-</v>
      </c>
    </row>
    <row r="184" spans="1:6" ht="12.75" customHeight="1" x14ac:dyDescent="0.2">
      <c r="A184" s="53">
        <v>3237</v>
      </c>
      <c r="B184" s="85" t="s">
        <v>412</v>
      </c>
      <c r="C184" s="50" t="s">
        <v>413</v>
      </c>
      <c r="D184" s="242">
        <v>1114.92</v>
      </c>
      <c r="E184" s="242">
        <v>1114.92</v>
      </c>
      <c r="F184" s="52">
        <f t="shared" si="31"/>
        <v>100</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24.67</v>
      </c>
      <c r="E186" s="242">
        <v>87.5</v>
      </c>
      <c r="F186" s="52">
        <f t="shared" si="31"/>
        <v>354.68179975678964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384.13</v>
      </c>
      <c r="E188" s="51">
        <f t="shared" si="43"/>
        <v>40</v>
      </c>
      <c r="F188" s="52">
        <f t="shared" si="31"/>
        <v>10.413141384427147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316.5</v>
      </c>
      <c r="E191" s="242">
        <v>40</v>
      </c>
      <c r="F191" s="52">
        <f t="shared" si="31"/>
        <v>12.638230647709319</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67.63</v>
      </c>
      <c r="E195" s="242">
        <v>0</v>
      </c>
      <c r="F195" s="52">
        <f t="shared" si="31"/>
        <v>0</v>
      </c>
    </row>
    <row r="196" spans="1:6" ht="12.75" customHeight="1" x14ac:dyDescent="0.2">
      <c r="A196" s="53">
        <v>34</v>
      </c>
      <c r="B196" s="232" t="s">
        <v>436</v>
      </c>
      <c r="C196" s="50" t="s">
        <v>437</v>
      </c>
      <c r="D196" s="51">
        <f t="shared" ref="D196:E196" si="44">D197+D202+D210</f>
        <v>492.47</v>
      </c>
      <c r="E196" s="51">
        <f t="shared" si="44"/>
        <v>458.74</v>
      </c>
      <c r="F196" s="52">
        <f t="shared" si="31"/>
        <v>93.150851828537768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492.47</v>
      </c>
      <c r="E210" s="51">
        <f t="shared" si="47"/>
        <v>458.74</v>
      </c>
      <c r="F210" s="52">
        <f t="shared" si="31"/>
        <v>93.150851828537768</v>
      </c>
    </row>
    <row r="211" spans="1:6" ht="12.75" customHeight="1" x14ac:dyDescent="0.2">
      <c r="A211" s="53">
        <v>3431</v>
      </c>
      <c r="B211" s="232" t="s">
        <v>466</v>
      </c>
      <c r="C211" s="50" t="s">
        <v>467</v>
      </c>
      <c r="D211" s="242">
        <v>492.47</v>
      </c>
      <c r="E211" s="242">
        <v>458.74</v>
      </c>
      <c r="F211" s="52">
        <f t="shared" si="31"/>
        <v>93.150851828537768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88447.799999999988</v>
      </c>
      <c r="E289" s="51">
        <f t="shared" si="79"/>
        <v>98786.08</v>
      </c>
      <c r="F289" s="52">
        <f t="shared" si="76"/>
        <v>111.68856658955906</v>
      </c>
    </row>
    <row r="290" spans="1:6" ht="12.75" customHeight="1" x14ac:dyDescent="0.2">
      <c r="A290" s="53" t="s">
        <v>609</v>
      </c>
      <c r="B290" s="85" t="s">
        <v>620</v>
      </c>
      <c r="C290" s="50" t="s">
        <v>621</v>
      </c>
      <c r="D290" s="51">
        <f>IF(D6&gt;=D289,D6-D289,0)</f>
        <v>2059.3400000000111</v>
      </c>
      <c r="E290" s="51">
        <f>IF(E6&gt;=E289,E6-E289,0)</f>
        <v>0</v>
      </c>
      <c r="F290" s="52">
        <f t="shared" si="76"/>
        <v>0</v>
      </c>
    </row>
    <row r="291" spans="1:6" ht="12.75" customHeight="1" x14ac:dyDescent="0.2">
      <c r="A291" s="53" t="s">
        <v>609</v>
      </c>
      <c r="B291" s="85" t="s">
        <v>622</v>
      </c>
      <c r="C291" s="50" t="s">
        <v>623</v>
      </c>
      <c r="D291" s="51">
        <f>IF(D289&gt;=D6,D289-D6,0)</f>
        <v>0</v>
      </c>
      <c r="E291" s="51">
        <f>IF(E289&gt;=E6,E289-E6,0)</f>
        <v>2014.8500000000058</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5190.82</v>
      </c>
      <c r="E293" s="242">
        <v>3927.55</v>
      </c>
      <c r="F293" s="52">
        <f t="shared" si="76"/>
        <v>75.663382664010697</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796.07</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90507.14</v>
      </c>
      <c r="E412" s="51">
        <f>E6+E298</f>
        <v>96771.23</v>
      </c>
      <c r="F412" s="52">
        <f t="shared" si="81"/>
        <v>106.92110036843501</v>
      </c>
    </row>
    <row r="413" spans="1:6" ht="12.75" customHeight="1" x14ac:dyDescent="0.2">
      <c r="A413" s="53" t="s">
        <v>609</v>
      </c>
      <c r="B413" s="85" t="s">
        <v>832</v>
      </c>
      <c r="C413" s="50" t="s">
        <v>833</v>
      </c>
      <c r="D413" s="51">
        <f t="shared" ref="D413:E413" si="112">D289+D350</f>
        <v>88447.799999999988</v>
      </c>
      <c r="E413" s="51">
        <f t="shared" si="112"/>
        <v>98786.08</v>
      </c>
      <c r="F413" s="52">
        <f t="shared" si="81"/>
        <v>111.68856658955906</v>
      </c>
    </row>
    <row r="414" spans="1:6" ht="12.75" customHeight="1" x14ac:dyDescent="0.2">
      <c r="A414" s="53" t="s">
        <v>609</v>
      </c>
      <c r="B414" s="85" t="s">
        <v>834</v>
      </c>
      <c r="C414" s="50" t="s">
        <v>835</v>
      </c>
      <c r="D414" s="51">
        <f t="shared" ref="D414:E414" si="113">IF(D412&gt;=D413,D412-D413,0)</f>
        <v>2059.3400000000111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2014.8500000000058</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5986.8899999999994</v>
      </c>
      <c r="E417" s="51">
        <f t="shared" si="116"/>
        <v>3927.55</v>
      </c>
      <c r="F417" s="52">
        <f t="shared" si="81"/>
        <v>65.602508146967793</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90507.14</v>
      </c>
      <c r="E639" s="51">
        <f t="shared" si="180"/>
        <v>96771.23</v>
      </c>
      <c r="F639" s="52">
        <f t="shared" si="119"/>
        <v>106.92110036843501</v>
      </c>
    </row>
    <row r="640" spans="1:6" ht="12.75" customHeight="1" x14ac:dyDescent="0.2">
      <c r="A640" s="53" t="s">
        <v>609</v>
      </c>
      <c r="B640" s="85" t="s">
        <v>1278</v>
      </c>
      <c r="C640" s="50" t="s">
        <v>1279</v>
      </c>
      <c r="D640" s="51">
        <f t="shared" ref="D640:E640" si="181">D413+D528</f>
        <v>88447.799999999988</v>
      </c>
      <c r="E640" s="51">
        <f t="shared" si="181"/>
        <v>98786.08</v>
      </c>
      <c r="F640" s="52">
        <f t="shared" si="119"/>
        <v>111.68856658955906</v>
      </c>
    </row>
    <row r="641" spans="1:6" ht="12.75" customHeight="1" x14ac:dyDescent="0.2">
      <c r="A641" s="53" t="s">
        <v>609</v>
      </c>
      <c r="B641" s="85" t="s">
        <v>1280</v>
      </c>
      <c r="C641" s="50" t="s">
        <v>1281</v>
      </c>
      <c r="D641" s="51">
        <f t="shared" ref="D641:E641" si="182">IF(D639&gt;=D640,D639-D640,0)</f>
        <v>2059.3400000000111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2014.8500000000058</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5986.8899999999994</v>
      </c>
      <c r="E644" s="51">
        <f t="shared" si="185"/>
        <v>3927.55</v>
      </c>
      <c r="F644" s="52">
        <f t="shared" si="119"/>
        <v>65.602508146967793</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3927.5499999999884</v>
      </c>
      <c r="E646" s="51">
        <f t="shared" si="187"/>
        <v>5942.400000000006</v>
      </c>
      <c r="F646" s="52">
        <f t="shared" si="119"/>
        <v>151.30042902063687</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1329.07</v>
      </c>
      <c r="E649" s="242">
        <v>2471.4499999999998</v>
      </c>
      <c r="F649" s="52">
        <f t="shared" ref="F649:F724" si="188">IF(D649&lt;&gt;0,IF(E649/D649&gt;=100,"&gt;&gt;100",E649/D649*100),"-")</f>
        <v>185.95333579119233</v>
      </c>
    </row>
    <row r="650" spans="1:6" ht="12.75" customHeight="1" x14ac:dyDescent="0.2">
      <c r="A650" s="53" t="s">
        <v>1297</v>
      </c>
      <c r="B650" s="85" t="s">
        <v>1298</v>
      </c>
      <c r="C650" s="50" t="s">
        <v>1297</v>
      </c>
      <c r="D650" s="242">
        <v>90509.13</v>
      </c>
      <c r="E650" s="242">
        <v>96851.95</v>
      </c>
      <c r="F650" s="52">
        <f t="shared" si="188"/>
        <v>107.00793389572962</v>
      </c>
    </row>
    <row r="651" spans="1:6" ht="12.75" customHeight="1" x14ac:dyDescent="0.2">
      <c r="A651" s="53" t="s">
        <v>1299</v>
      </c>
      <c r="B651" s="85" t="s">
        <v>1300</v>
      </c>
      <c r="C651" s="50" t="s">
        <v>1299</v>
      </c>
      <c r="D651" s="242">
        <v>89366.75</v>
      </c>
      <c r="E651" s="242">
        <v>99000.12</v>
      </c>
      <c r="F651" s="52">
        <f t="shared" si="188"/>
        <v>110.77959084335056</v>
      </c>
    </row>
    <row r="652" spans="1:6" ht="24" x14ac:dyDescent="0.2">
      <c r="A652" s="53">
        <v>11</v>
      </c>
      <c r="B652" s="85" t="s">
        <v>1301</v>
      </c>
      <c r="C652" s="50" t="s">
        <v>1302</v>
      </c>
      <c r="D652" s="51">
        <f t="shared" ref="D652:E652" si="189">+D649+D650-D651</f>
        <v>2471.4500000000116</v>
      </c>
      <c r="E652" s="51">
        <f t="shared" si="189"/>
        <v>323.27999999999884</v>
      </c>
      <c r="F652" s="52">
        <f t="shared" si="188"/>
        <v>13.080580226182899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4</v>
      </c>
      <c r="E654" s="262">
        <v>4</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4</v>
      </c>
      <c r="E656" s="262">
        <v>4</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2931.93</v>
      </c>
      <c r="E718" s="242">
        <v>2543.7399999999998</v>
      </c>
      <c r="F718" s="52">
        <f t="shared" si="188"/>
        <v>86.759915823365503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4"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6603.4</v>
      </c>
      <c r="E6" s="229">
        <f t="shared" si="0"/>
        <v>3382.0200000000013</v>
      </c>
      <c r="F6" s="230">
        <f t="shared" ref="F6:F260" si="1">IF(D6&gt;0,IF(E6/D6&gt;=100,"&gt;&gt;100",E6/D6*100),"-")</f>
        <v>51.216343095980875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3369.0199999999995</v>
      </c>
      <c r="E7" s="104">
        <f t="shared" si="2"/>
        <v>1232.6400000000012</v>
      </c>
      <c r="F7" s="93">
        <f t="shared" si="1"/>
        <v>36.587494286172287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3369.0199999999995</v>
      </c>
      <c r="E12" s="104">
        <f t="shared" si="3"/>
        <v>1232.6400000000012</v>
      </c>
      <c r="F12" s="93">
        <f t="shared" si="1"/>
        <v>36.587494286172287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1656.3899999999994</v>
      </c>
      <c r="E19" s="104">
        <f t="shared" si="5"/>
        <v>1232.6400000000012</v>
      </c>
      <c r="F19" s="93">
        <f t="shared" si="1"/>
        <v>74.417256805462586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8712.64</v>
      </c>
      <c r="E20" s="247">
        <v>8637.5400000000009</v>
      </c>
      <c r="F20" s="93">
        <f t="shared" si="1"/>
        <v>99.138033936900882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7056.25</v>
      </c>
      <c r="E28" s="247">
        <v>7404.9</v>
      </c>
      <c r="F28" s="93">
        <f t="shared" si="1"/>
        <v>104.94100974313551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1712.63</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1712.63</v>
      </c>
      <c r="E47" s="247">
        <v>0</v>
      </c>
      <c r="F47" s="93">
        <f t="shared" si="1"/>
        <v>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1368.17</v>
      </c>
      <c r="E54" s="247">
        <v>2300.87</v>
      </c>
      <c r="F54" s="93">
        <f t="shared" si="1"/>
        <v>168.17135297514196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1368.17</v>
      </c>
      <c r="E55" s="247">
        <v>2300.87</v>
      </c>
      <c r="F55" s="93">
        <f t="shared" si="1"/>
        <v>168.17135297514196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3234.3799999999997</v>
      </c>
      <c r="E68" s="104">
        <f t="shared" si="13"/>
        <v>2149.38</v>
      </c>
      <c r="F68" s="93">
        <f t="shared" si="1"/>
        <v>66.454158138499508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2471.4499999999998</v>
      </c>
      <c r="E69" s="104">
        <f t="shared" si="14"/>
        <v>323.27999999999997</v>
      </c>
      <c r="F69" s="93">
        <f t="shared" si="1"/>
        <v>13.080580226183011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2471.4499999999998</v>
      </c>
      <c r="E70" s="104">
        <f t="shared" si="15"/>
        <v>323.27999999999997</v>
      </c>
      <c r="F70" s="93">
        <f t="shared" si="1"/>
        <v>13.080580226183011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2471.4499999999998</v>
      </c>
      <c r="E72" s="247">
        <v>323.27999999999997</v>
      </c>
      <c r="F72" s="93">
        <f t="shared" si="1"/>
        <v>13.080580226183011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762.93</v>
      </c>
      <c r="E78" s="104">
        <f>E79+SUM(E82:E84)-E85+E86</f>
        <v>1826.1</v>
      </c>
      <c r="F78" s="93">
        <f t="shared" si="1"/>
        <v>239.35354488616255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762.93</v>
      </c>
      <c r="E86" s="247">
        <v>1826.1</v>
      </c>
      <c r="F86" s="93">
        <f t="shared" si="1"/>
        <v>239.35354488616255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6603.4</v>
      </c>
      <c r="E175" s="104">
        <f t="shared" si="30"/>
        <v>3382.0200000000013</v>
      </c>
      <c r="F175" s="93">
        <f t="shared" si="1"/>
        <v>51.216343095980875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6514.81</v>
      </c>
      <c r="E176" s="104">
        <f t="shared" si="31"/>
        <v>7444.6600000000008</v>
      </c>
      <c r="F176" s="93">
        <f t="shared" si="1"/>
        <v>114.27286444270823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6514.81</v>
      </c>
      <c r="E177" s="104">
        <f t="shared" si="32"/>
        <v>7444.6600000000008</v>
      </c>
      <c r="F177" s="93">
        <f t="shared" si="1"/>
        <v>114.27286444270823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5914.89</v>
      </c>
      <c r="E178" s="247">
        <v>6768.18</v>
      </c>
      <c r="F178" s="93">
        <f t="shared" si="1"/>
        <v>114.42613472101763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562.15</v>
      </c>
      <c r="E179" s="247">
        <v>639.01</v>
      </c>
      <c r="F179" s="93">
        <f t="shared" si="1"/>
        <v>113.67250733789913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37.770000000000003</v>
      </c>
      <c r="E180" s="104">
        <f t="shared" si="33"/>
        <v>37.47</v>
      </c>
      <c r="F180" s="93">
        <f t="shared" si="1"/>
        <v>99.205718824463844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37.770000000000003</v>
      </c>
      <c r="E183" s="247">
        <v>37.47</v>
      </c>
      <c r="F183" s="93">
        <f t="shared" si="1"/>
        <v>99.205718824463844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88.589999999999691</v>
      </c>
      <c r="E237" s="104">
        <f t="shared" si="41"/>
        <v>-4062.6399999999994</v>
      </c>
      <c r="F237" s="93">
        <f t="shared" si="1"/>
        <v>-4585.8900553109979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4016.14</v>
      </c>
      <c r="E238" s="104">
        <f t="shared" si="42"/>
        <v>1879.76</v>
      </c>
      <c r="F238" s="93">
        <f t="shared" si="1"/>
        <v>46.805141255035934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4016.14</v>
      </c>
      <c r="E239" s="104">
        <f t="shared" si="43"/>
        <v>1879.76</v>
      </c>
      <c r="F239" s="93">
        <f t="shared" si="1"/>
        <v>46.805141255035934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129.33000000000001</v>
      </c>
      <c r="E240" s="247">
        <v>129.33000000000001</v>
      </c>
      <c r="F240" s="93">
        <f t="shared" si="1"/>
        <v>100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3886.81</v>
      </c>
      <c r="E241" s="247">
        <v>1750.43</v>
      </c>
      <c r="F241" s="93">
        <f t="shared" si="1"/>
        <v>45.035131637512507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-3927.55</v>
      </c>
      <c r="E245" s="104">
        <f t="shared" si="45"/>
        <v>-5942.4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3927.55</v>
      </c>
      <c r="E250" s="104">
        <f t="shared" si="47"/>
        <v>5942.4</v>
      </c>
      <c r="F250" s="93">
        <f t="shared" si="1"/>
        <v>151.30042902063624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3131.48</v>
      </c>
      <c r="E251" s="247">
        <v>5942.4</v>
      </c>
      <c r="F251" s="93">
        <f t="shared" si="1"/>
        <v>189.76330680700497</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796.07</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762.93</v>
      </c>
      <c r="E268" s="247">
        <v>1166.1300000000001</v>
      </c>
      <c r="F268" s="93">
        <f t="shared" si="50"/>
        <v>152.84888521882743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659.97</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6514.81</v>
      </c>
      <c r="E288" s="247">
        <v>7444.66</v>
      </c>
      <c r="F288" s="93">
        <f t="shared" si="50"/>
        <v>114.27286444270821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3" workbookViewId="0">
      <selection activeCell="E66" sqref="E6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88447.8</v>
      </c>
      <c r="E35" s="81">
        <f t="shared" si="7"/>
        <v>98786.08</v>
      </c>
      <c r="F35" s="63">
        <f t="shared" si="1"/>
        <v>111.68856658955903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88447.8</v>
      </c>
      <c r="E61" s="81">
        <f t="shared" si="13"/>
        <v>98786.08</v>
      </c>
      <c r="F61" s="63">
        <f t="shared" si="1"/>
        <v>111.68856658955903</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88447.8</v>
      </c>
      <c r="E65" s="249">
        <v>98786.08</v>
      </c>
      <c r="F65" s="63">
        <f t="shared" si="1"/>
        <v>111.68856658955903</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88447.8</v>
      </c>
      <c r="E141" s="106">
        <f t="shared" si="28"/>
        <v>98786.08</v>
      </c>
      <c r="F141" s="82">
        <f t="shared" si="1"/>
        <v>111.68856658955903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6" sqref="D1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2136.38</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2136.38</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2136.38</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v>1203.68</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v>932.7</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4"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6514.81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99937.97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99278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88731.87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10150.39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395.74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659.97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99008.12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98348.15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87878.58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10073.530000000001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396.04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659.97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7444.6600000000035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7444.66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7444.66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48517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Ante Tustanovski</cp:lastModifiedBy>
  <cp:lastPrinted>2024-09-24T08:26:57Z</cp:lastPrinted>
  <dcterms:created xsi:type="dcterms:W3CDTF">2022-04-01T05:14:30Z</dcterms:created>
  <dcterms:modified xsi:type="dcterms:W3CDTF">2025-01-28T10:27:35Z</dcterms:modified>
</cp:coreProperties>
</file>